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darkexecutor\OneDrive\PichilemuTV\Administrativo\Finanzas\2019 Contabilidad\"/>
    </mc:Choice>
  </mc:AlternateContent>
  <xr:revisionPtr revIDLastSave="658" documentId="13_ncr:1_{24EB0A7F-76FC-487E-B367-C1EA4DA272C5}" xr6:coauthVersionLast="45" xr6:coauthVersionMax="45" xr10:uidLastSave="{BD71B973-0EE2-4BD5-9906-5D8DD178BF10}"/>
  <bookViews>
    <workbookView xWindow="26880" yWindow="450" windowWidth="11520" windowHeight="15750" xr2:uid="{882DED0E-108D-4CF1-9679-CA20FE1A0690}"/>
  </bookViews>
  <sheets>
    <sheet name="Julio" sheetId="1" r:id="rId1"/>
    <sheet name="Agosto" sheetId="2" r:id="rId2"/>
    <sheet name="Septiembre" sheetId="3" r:id="rId3"/>
    <sheet name="Octubre" sheetId="4" r:id="rId4"/>
    <sheet name="Noviembre" sheetId="5" r:id="rId5"/>
    <sheet name="Diciembr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6" l="1"/>
  <c r="F53" i="6" l="1"/>
  <c r="F49" i="6"/>
  <c r="G31" i="6" l="1"/>
  <c r="G33" i="6" l="1"/>
  <c r="G29" i="6"/>
  <c r="G22" i="6" l="1"/>
  <c r="G11" i="3" l="1"/>
  <c r="F22" i="5" l="1"/>
  <c r="F20" i="5"/>
  <c r="F19" i="4" l="1"/>
  <c r="F17" i="4"/>
  <c r="G9" i="4"/>
  <c r="F18" i="3" l="1"/>
  <c r="F16" i="3"/>
  <c r="F25" i="2" l="1"/>
  <c r="F27" i="2"/>
  <c r="F23" i="2"/>
  <c r="G21" i="2" l="1"/>
  <c r="G15" i="2"/>
  <c r="F17" i="1" l="1"/>
  <c r="F15" i="1"/>
  <c r="G35" i="6" l="1"/>
  <c r="G44" i="6" l="1"/>
  <c r="G15" i="5" l="1"/>
  <c r="G12" i="4" l="1"/>
  <c r="G10" i="1" l="1"/>
  <c r="G37" i="6" l="1"/>
  <c r="G9" i="6" l="1"/>
  <c r="G47" i="6" l="1"/>
  <c r="G27" i="6"/>
  <c r="G19" i="6"/>
  <c r="G18" i="5" l="1"/>
  <c r="G9" i="5"/>
  <c r="G15" i="4" l="1"/>
  <c r="G9" i="3"/>
  <c r="G14" i="3"/>
  <c r="G19" i="1"/>
  <c r="E26" i="2" s="1"/>
  <c r="G15" i="1"/>
  <c r="E22" i="2" l="1"/>
  <c r="G27" i="2"/>
  <c r="E19" i="3" s="1"/>
  <c r="G20" i="3" s="1"/>
  <c r="E20" i="4" s="1"/>
  <c r="G21" i="4" s="1"/>
  <c r="E23" i="5" s="1"/>
  <c r="G17" i="1"/>
  <c r="G23" i="2" l="1"/>
  <c r="E15" i="3" s="1"/>
  <c r="G16" i="3" s="1"/>
  <c r="E16" i="4" s="1"/>
  <c r="G17" i="4" s="1"/>
  <c r="E19" i="5" s="1"/>
  <c r="G20" i="5" s="1"/>
  <c r="E48" i="6" s="1"/>
  <c r="G24" i="5"/>
  <c r="E52" i="6" s="1"/>
  <c r="E24" i="2"/>
  <c r="G18" i="2"/>
  <c r="G53" i="6" l="1"/>
  <c r="G49" i="6"/>
  <c r="G12" i="2"/>
  <c r="G13" i="1" l="1"/>
  <c r="G25" i="2" l="1"/>
  <c r="E17" i="3" s="1"/>
  <c r="G18" i="3" s="1"/>
  <c r="E18" i="4" s="1"/>
  <c r="G19" i="4" l="1"/>
  <c r="E21" i="5" s="1"/>
  <c r="G22" i="5" s="1"/>
  <c r="E50" i="6" s="1"/>
  <c r="G51" i="6" l="1"/>
</calcChain>
</file>

<file path=xl/sharedStrings.xml><?xml version="1.0" encoding="utf-8"?>
<sst xmlns="http://schemas.openxmlformats.org/spreadsheetml/2006/main" count="250" uniqueCount="78">
  <si>
    <t>Fecha</t>
  </si>
  <si>
    <t>Debe</t>
  </si>
  <si>
    <t>Haber</t>
  </si>
  <si>
    <t>Saldo</t>
  </si>
  <si>
    <t>Glosas</t>
  </si>
  <si>
    <t>N°</t>
  </si>
  <si>
    <t>Caja</t>
  </si>
  <si>
    <t>Banco Estado Chequera</t>
  </si>
  <si>
    <t>Paypal</t>
  </si>
  <si>
    <t>Cuenta/Contracuenta</t>
  </si>
  <si>
    <t>Equipos</t>
  </si>
  <si>
    <t>IVA Crédito Fiscal</t>
  </si>
  <si>
    <t>Depreciación Equipos</t>
  </si>
  <si>
    <t>Depreciación Fungibles</t>
  </si>
  <si>
    <t>Depreciación Activos de Oficina</t>
  </si>
  <si>
    <t>Depreciación Construcción provisional o menor</t>
  </si>
  <si>
    <t>Depreciación Muebles</t>
  </si>
  <si>
    <t>Depreciación Escenografía</t>
  </si>
  <si>
    <t>Transporte</t>
  </si>
  <si>
    <t>Gastos de oficina</t>
  </si>
  <si>
    <t>Servicios Básicos</t>
  </si>
  <si>
    <t>Arriendos</t>
  </si>
  <si>
    <t>Courier</t>
  </si>
  <si>
    <t>Remuneraciones</t>
  </si>
  <si>
    <t>Retenciones de impuesto</t>
  </si>
  <si>
    <t>Difusión</t>
  </si>
  <si>
    <t>Otros Gastos</t>
  </si>
  <si>
    <t>A</t>
  </si>
  <si>
    <t>B</t>
  </si>
  <si>
    <t>C</t>
  </si>
  <si>
    <t>Concentración saldos del circulante.</t>
  </si>
  <si>
    <t>Gastos de Oficina</t>
  </si>
  <si>
    <t>Retenciones de Impuesto</t>
  </si>
  <si>
    <t>Depreciación Ejercicio</t>
  </si>
  <si>
    <t>Concentración depreciaciones de equipos durante el semestre.</t>
  </si>
  <si>
    <t>Amortización ejercicio</t>
  </si>
  <si>
    <t>Ganancia por reajuste divisa (USD)</t>
  </si>
  <si>
    <t>Pérdida por reajuste divisa (USD)</t>
  </si>
  <si>
    <t>Libro diario Julio</t>
  </si>
  <si>
    <t>Libro diario Agosto</t>
  </si>
  <si>
    <t>Libro diario Septiembre</t>
  </si>
  <si>
    <t>Concentración de pago de honorarios, liquidaciones y retenciones de septiembre.</t>
  </si>
  <si>
    <t>Concentración de Compras y gastos al 31 de julio.</t>
  </si>
  <si>
    <t>Concentración de pagos de honorarios, liquidaciones y retenciones de impuesto de julio.</t>
  </si>
  <si>
    <t>Concentración de Compras y gastos hasta el 31 de agosto.</t>
  </si>
  <si>
    <t>Concentración de pagos de honorarios, liquidaciones y retenciones de impuesto de agosto.</t>
  </si>
  <si>
    <t>Concentración de Compras y gastos al 30 de septiembre.</t>
  </si>
  <si>
    <t>Octubre</t>
  </si>
  <si>
    <t>Concentración de Compras y gastos al 31 de octubre.</t>
  </si>
  <si>
    <t>Concentración de pago de honorarios, liquidaciones y retenciones de octubre.</t>
  </si>
  <si>
    <t>Noviembre</t>
  </si>
  <si>
    <t>Concentración de pago de honorarios, liquidaciones y retenciones de noviembre.</t>
  </si>
  <si>
    <t>Resolución fecha 11 de diciembre, depósito a la misma fecha.</t>
  </si>
  <si>
    <t>Libro diario Diciembre</t>
  </si>
  <si>
    <t>Concentración de Compras y gastos al 31 de Diciembre.</t>
  </si>
  <si>
    <t>Concentración de pago de honorarios, liquidaciones y retenciones de diciembre.</t>
  </si>
  <si>
    <t>Fungibles</t>
  </si>
  <si>
    <t>Escenografía</t>
  </si>
  <si>
    <t>Compra de activos hasta el 31 de agosto.</t>
  </si>
  <si>
    <t>Compra de equipos hasta el 31 de octubre.</t>
  </si>
  <si>
    <t>Hosting y Dominio (en USD)</t>
  </si>
  <si>
    <t>Amortización Hosting y Dominio (en USD)</t>
  </si>
  <si>
    <t>Amortización hosting canal y dominio.</t>
  </si>
  <si>
    <t>Reajuste amortización acumulada en USD.</t>
  </si>
  <si>
    <t>Concentración de Compras y gastos al 30 de noviembre.</t>
  </si>
  <si>
    <t>Transferencia equivalente a 61 USD a Paypal, mediante Multicaja, 8 de agosto.</t>
  </si>
  <si>
    <t>Compra de activos para remodelación y modernización de estudios de grabación y sala técnica hasta el 30 de noviembre.</t>
  </si>
  <si>
    <t>Muebles</t>
  </si>
  <si>
    <t>Concentración de ingresos y ventas al 30 de septiembre.</t>
  </si>
  <si>
    <t>IVA Débito Fiscal</t>
  </si>
  <si>
    <t>Ingresos Servicios (Arriendo de Equipos)</t>
  </si>
  <si>
    <t>Ingresos Servicios (de Cine)</t>
  </si>
  <si>
    <t>Ingresos Servicios (Audiovisuales)</t>
  </si>
  <si>
    <t>Otros Ingresos (Donación)</t>
  </si>
  <si>
    <t>Otros Ingresos no Operacionales</t>
  </si>
  <si>
    <t>Compra de equipos y finalización remodelación estudios hasta el 31 de diciembre.</t>
  </si>
  <si>
    <t>Transferencia equivalente a 200 USD a Paypal, mediante Multicaja, 10 de diciembre.</t>
  </si>
  <si>
    <t>Reajuste cuenta Paypal en USD al 31 de diciembre con valor USD del 30 de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</si>
</sst>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Libre Franklin Light"/>
      <family val="2"/>
      <scheme val="minor"/>
    </font>
    <font>
      <b/>
      <sz val="11"/>
      <color theme="1"/>
      <name val="Libre Franklin Light"/>
      <family val="2"/>
      <scheme val="minor"/>
    </font>
    <font>
      <b/>
      <sz val="24"/>
      <color theme="1"/>
      <name val="Libre Franklin"/>
      <family val="3"/>
      <scheme val="major"/>
    </font>
    <font>
      <b/>
      <sz val="11"/>
      <color theme="1"/>
      <name val="Libre Franklin Light"/>
      <family val="3"/>
      <scheme val="minor"/>
    </font>
    <font>
      <b/>
      <sz val="12"/>
      <color theme="1"/>
      <name val="Libre Franklin Light"/>
      <family val="3"/>
      <scheme val="minor"/>
    </font>
    <font>
      <sz val="11"/>
      <color theme="1"/>
      <name val="Libre Franklin Light"/>
      <family val="3"/>
      <scheme val="minor"/>
    </font>
    <font>
      <sz val="11"/>
      <color theme="1"/>
      <name val="Libre Franklin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164" fontId="0" fillId="0" borderId="3" xfId="0" applyNumberFormat="1" applyFill="1" applyBorder="1"/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0" fillId="0" borderId="10" xfId="0" applyNumberFormat="1" applyFill="1" applyBorder="1"/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0" fillId="0" borderId="10" xfId="0" applyFill="1" applyBorder="1"/>
    <xf numFmtId="0" fontId="6" fillId="0" borderId="0" xfId="0" applyFont="1" applyFill="1"/>
    <xf numFmtId="0" fontId="0" fillId="0" borderId="3" xfId="0" applyFill="1" applyBorder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left"/>
    </xf>
    <xf numFmtId="164" fontId="0" fillId="0" borderId="5" xfId="0" applyNumberFormat="1" applyFill="1" applyBorder="1"/>
    <xf numFmtId="0" fontId="0" fillId="0" borderId="0" xfId="0" applyFill="1" applyAlignment="1">
      <alignment vertical="top" wrapText="1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5" xfId="0" applyFill="1" applyBorder="1"/>
    <xf numFmtId="0" fontId="0" fillId="0" borderId="0" xfId="0" applyFill="1" applyBorder="1"/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Libre Franklin">
      <a:majorFont>
        <a:latin typeface="Libre Franklin"/>
        <a:ea typeface=""/>
        <a:cs typeface=""/>
      </a:majorFont>
      <a:minorFont>
        <a:latin typeface="Libre Franklin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DE8F-7AE1-4BAF-86F0-905D467258A0}">
  <dimension ref="A1:M42"/>
  <sheetViews>
    <sheetView tabSelected="1" zoomScale="55" zoomScaleNormal="55" workbookViewId="0">
      <selection activeCell="F40" sqref="F40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13" ht="38.25" x14ac:dyDescent="0.35">
      <c r="A1" s="42" t="s">
        <v>38</v>
      </c>
      <c r="B1" s="43"/>
      <c r="C1" s="43"/>
      <c r="D1" s="43"/>
      <c r="E1" s="43"/>
      <c r="F1" s="43"/>
      <c r="G1" s="43"/>
      <c r="H1" s="44"/>
      <c r="I1" s="19"/>
      <c r="J1" s="19"/>
      <c r="K1" s="19"/>
      <c r="L1" s="19"/>
      <c r="M1" s="19"/>
    </row>
    <row r="2" spans="1:13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  <c r="I2" s="33"/>
      <c r="J2" s="33"/>
      <c r="K2" s="33"/>
      <c r="L2" s="33"/>
      <c r="M2" s="33"/>
    </row>
    <row r="3" spans="1:13" x14ac:dyDescent="0.35">
      <c r="A3" s="34">
        <v>1</v>
      </c>
      <c r="B3" s="24">
        <v>43677</v>
      </c>
      <c r="C3" s="38" t="s">
        <v>18</v>
      </c>
      <c r="D3" s="38"/>
      <c r="E3" s="9">
        <v>27000</v>
      </c>
      <c r="F3" s="9"/>
      <c r="G3" s="9"/>
      <c r="H3" s="40" t="s">
        <v>42</v>
      </c>
      <c r="I3" s="19"/>
      <c r="J3" s="19"/>
      <c r="K3" s="19"/>
      <c r="L3" s="19"/>
      <c r="M3" s="19"/>
    </row>
    <row r="4" spans="1:13" x14ac:dyDescent="0.35">
      <c r="A4" s="34"/>
      <c r="B4" s="25"/>
      <c r="C4" s="38" t="s">
        <v>19</v>
      </c>
      <c r="D4" s="38"/>
      <c r="E4" s="9">
        <v>32850</v>
      </c>
      <c r="F4" s="9"/>
      <c r="G4" s="9"/>
      <c r="H4" s="40"/>
      <c r="I4" s="19"/>
      <c r="J4" s="19"/>
      <c r="K4" s="19"/>
      <c r="L4" s="19"/>
      <c r="M4" s="19"/>
    </row>
    <row r="5" spans="1:13" x14ac:dyDescent="0.35">
      <c r="A5" s="34"/>
      <c r="B5" s="25"/>
      <c r="C5" s="38" t="s">
        <v>20</v>
      </c>
      <c r="D5" s="38"/>
      <c r="E5" s="9">
        <v>73426</v>
      </c>
      <c r="F5" s="9"/>
      <c r="G5" s="9"/>
      <c r="H5" s="40"/>
      <c r="I5" s="19"/>
      <c r="J5" s="19"/>
      <c r="K5" s="19"/>
      <c r="L5" s="19"/>
      <c r="M5" s="19"/>
    </row>
    <row r="6" spans="1:13" x14ac:dyDescent="0.35">
      <c r="A6" s="34"/>
      <c r="B6" s="25"/>
      <c r="C6" s="38" t="s">
        <v>21</v>
      </c>
      <c r="D6" s="38"/>
      <c r="E6" s="9">
        <v>100000</v>
      </c>
      <c r="F6" s="9"/>
      <c r="G6" s="9"/>
      <c r="H6" s="40"/>
      <c r="I6" s="19"/>
      <c r="J6" s="19"/>
      <c r="K6" s="19"/>
      <c r="L6" s="19"/>
      <c r="M6" s="19"/>
    </row>
    <row r="7" spans="1:13" x14ac:dyDescent="0.35">
      <c r="A7" s="34"/>
      <c r="B7" s="25"/>
      <c r="C7" s="38" t="s">
        <v>22</v>
      </c>
      <c r="D7" s="38"/>
      <c r="E7" s="9">
        <v>11640</v>
      </c>
      <c r="F7" s="9"/>
      <c r="G7" s="9"/>
      <c r="H7" s="40"/>
      <c r="I7" s="19"/>
      <c r="J7" s="19"/>
      <c r="K7" s="19"/>
      <c r="L7" s="19"/>
      <c r="M7" s="19"/>
    </row>
    <row r="8" spans="1:13" x14ac:dyDescent="0.35">
      <c r="A8" s="34"/>
      <c r="B8" s="25"/>
      <c r="C8" s="38" t="s">
        <v>11</v>
      </c>
      <c r="D8" s="38"/>
      <c r="E8" s="9">
        <v>2234</v>
      </c>
      <c r="F8" s="9"/>
      <c r="G8" s="9"/>
      <c r="H8" s="40"/>
      <c r="I8" s="19"/>
      <c r="J8" s="19"/>
      <c r="K8" s="19"/>
      <c r="L8" s="19"/>
      <c r="M8" s="19"/>
    </row>
    <row r="9" spans="1:13" x14ac:dyDescent="0.35">
      <c r="A9" s="34"/>
      <c r="B9" s="25"/>
      <c r="C9" s="19"/>
      <c r="D9" s="19" t="s">
        <v>6</v>
      </c>
      <c r="E9" s="9"/>
      <c r="F9" s="9">
        <v>36080</v>
      </c>
      <c r="G9" s="9"/>
      <c r="H9" s="40"/>
      <c r="I9" s="19"/>
      <c r="J9" s="19"/>
      <c r="K9" s="19"/>
      <c r="L9" s="19"/>
      <c r="M9" s="19"/>
    </row>
    <row r="10" spans="1:13" x14ac:dyDescent="0.35">
      <c r="A10" s="34"/>
      <c r="B10" s="25"/>
      <c r="C10" s="19"/>
      <c r="D10" s="19" t="s">
        <v>7</v>
      </c>
      <c r="E10" s="9"/>
      <c r="F10" s="9">
        <v>211070</v>
      </c>
      <c r="G10" s="9">
        <f>SUM(E3:E10)-SUM(F3:F10)</f>
        <v>0</v>
      </c>
      <c r="H10" s="40"/>
      <c r="I10" s="19"/>
      <c r="J10" s="19"/>
      <c r="K10" s="19"/>
      <c r="L10" s="19"/>
      <c r="M10" s="19"/>
    </row>
    <row r="11" spans="1:13" x14ac:dyDescent="0.35">
      <c r="A11" s="34">
        <v>2</v>
      </c>
      <c r="B11" s="24">
        <v>43677</v>
      </c>
      <c r="C11" s="38" t="s">
        <v>23</v>
      </c>
      <c r="D11" s="38"/>
      <c r="E11" s="9">
        <v>3400000</v>
      </c>
      <c r="F11" s="9"/>
      <c r="G11" s="9"/>
      <c r="H11" s="40" t="s">
        <v>43</v>
      </c>
      <c r="I11" s="19"/>
      <c r="J11" s="19"/>
      <c r="K11" s="19"/>
      <c r="L11" s="19"/>
      <c r="M11" s="19"/>
    </row>
    <row r="12" spans="1:13" x14ac:dyDescent="0.35">
      <c r="A12" s="34"/>
      <c r="B12" s="25"/>
      <c r="C12" s="19"/>
      <c r="D12" s="19" t="s">
        <v>24</v>
      </c>
      <c r="E12" s="9"/>
      <c r="F12" s="9">
        <v>265000</v>
      </c>
      <c r="G12" s="9"/>
      <c r="H12" s="40"/>
      <c r="I12" s="19"/>
      <c r="J12" s="19"/>
      <c r="K12" s="19"/>
      <c r="L12" s="19"/>
      <c r="M12" s="19"/>
    </row>
    <row r="13" spans="1:13" ht="18.75" thickBot="1" x14ac:dyDescent="0.4">
      <c r="A13" s="35"/>
      <c r="B13" s="26"/>
      <c r="C13" s="23"/>
      <c r="D13" s="23" t="s">
        <v>7</v>
      </c>
      <c r="E13" s="10"/>
      <c r="F13" s="10">
        <v>3135000</v>
      </c>
      <c r="G13" s="10">
        <f>SUM(E11:E13)-SUM(F11:F13)</f>
        <v>0</v>
      </c>
      <c r="H13" s="41"/>
      <c r="I13" s="19"/>
      <c r="J13" s="19"/>
      <c r="K13" s="19"/>
      <c r="L13" s="19"/>
      <c r="M13" s="19"/>
    </row>
    <row r="14" spans="1:13" x14ac:dyDescent="0.35">
      <c r="A14" s="36" t="s">
        <v>27</v>
      </c>
      <c r="B14" s="24">
        <v>43677</v>
      </c>
      <c r="C14" s="46" t="s">
        <v>6</v>
      </c>
      <c r="D14" s="46"/>
      <c r="E14" s="27">
        <v>542379</v>
      </c>
      <c r="F14" s="27"/>
      <c r="G14" s="27"/>
      <c r="H14" s="39" t="s">
        <v>30</v>
      </c>
      <c r="I14" s="19"/>
      <c r="J14" s="19"/>
      <c r="K14" s="19"/>
      <c r="L14" s="19"/>
      <c r="M14" s="19"/>
    </row>
    <row r="15" spans="1:13" x14ac:dyDescent="0.35">
      <c r="A15" s="34"/>
      <c r="B15" s="25"/>
      <c r="C15" s="19"/>
      <c r="D15" s="19" t="s">
        <v>6</v>
      </c>
      <c r="E15" s="9"/>
      <c r="F15" s="9">
        <f>F9</f>
        <v>36080</v>
      </c>
      <c r="G15" s="9">
        <f>SUM(E14:E15)-SUM(F14:F15)</f>
        <v>506299</v>
      </c>
      <c r="H15" s="40"/>
      <c r="I15" s="19"/>
      <c r="J15" s="19"/>
      <c r="K15" s="19"/>
      <c r="L15" s="19"/>
      <c r="M15" s="19"/>
    </row>
    <row r="16" spans="1:13" x14ac:dyDescent="0.35">
      <c r="A16" s="34" t="s">
        <v>28</v>
      </c>
      <c r="B16" s="24">
        <v>43677</v>
      </c>
      <c r="C16" s="38" t="s">
        <v>7</v>
      </c>
      <c r="D16" s="38"/>
      <c r="E16" s="9">
        <v>33051534</v>
      </c>
      <c r="F16" s="9"/>
      <c r="G16" s="9"/>
      <c r="H16" s="40"/>
      <c r="I16" s="19"/>
      <c r="J16" s="19"/>
      <c r="K16" s="19"/>
      <c r="L16" s="19"/>
      <c r="M16" s="19"/>
    </row>
    <row r="17" spans="1:13" x14ac:dyDescent="0.35">
      <c r="A17" s="34"/>
      <c r="B17" s="25"/>
      <c r="C17" s="19"/>
      <c r="D17" s="19" t="s">
        <v>7</v>
      </c>
      <c r="E17" s="9"/>
      <c r="F17" s="9">
        <f>F10+F13</f>
        <v>3346070</v>
      </c>
      <c r="G17" s="9">
        <f>SUM(E16:E17)-SUM(F16:F17)</f>
        <v>29705464</v>
      </c>
      <c r="H17" s="40"/>
      <c r="I17" s="19"/>
      <c r="J17" s="19"/>
      <c r="K17" s="19"/>
      <c r="L17" s="19"/>
      <c r="M17" s="19"/>
    </row>
    <row r="18" spans="1:13" x14ac:dyDescent="0.35">
      <c r="A18" s="34" t="s">
        <v>29</v>
      </c>
      <c r="B18" s="24">
        <v>43677</v>
      </c>
      <c r="C18" s="38" t="s">
        <v>8</v>
      </c>
      <c r="D18" s="38"/>
      <c r="E18" s="9">
        <v>1360</v>
      </c>
      <c r="F18" s="9"/>
      <c r="G18" s="9"/>
      <c r="H18" s="40"/>
      <c r="I18" s="19"/>
      <c r="J18" s="19"/>
      <c r="K18" s="19"/>
      <c r="L18" s="19"/>
      <c r="M18" s="19"/>
    </row>
    <row r="19" spans="1:13" ht="18.75" thickBot="1" x14ac:dyDescent="0.4">
      <c r="A19" s="35"/>
      <c r="B19" s="26"/>
      <c r="C19" s="23"/>
      <c r="D19" s="23" t="s">
        <v>8</v>
      </c>
      <c r="E19" s="10"/>
      <c r="F19" s="10">
        <v>0</v>
      </c>
      <c r="G19" s="10">
        <f>SUM(E18:E19)-SUM(F18:F19)</f>
        <v>1360</v>
      </c>
      <c r="H19" s="41"/>
      <c r="I19" s="19"/>
      <c r="J19" s="19"/>
      <c r="K19" s="19"/>
      <c r="L19" s="19"/>
      <c r="M19" s="19"/>
    </row>
    <row r="20" spans="1:13" x14ac:dyDescent="0.35">
      <c r="A20" s="37"/>
      <c r="B20" s="25"/>
      <c r="C20" s="19"/>
      <c r="D20" s="19"/>
      <c r="E20" s="9"/>
      <c r="F20" s="9"/>
      <c r="G20" s="9"/>
      <c r="H20" s="28"/>
      <c r="I20" s="19"/>
      <c r="J20" s="19"/>
      <c r="K20" s="19"/>
      <c r="L20" s="19"/>
      <c r="M20" s="19"/>
    </row>
    <row r="21" spans="1:13" x14ac:dyDescent="0.35">
      <c r="A21" s="37"/>
      <c r="B21" s="25"/>
      <c r="C21" s="19"/>
      <c r="D21" s="19"/>
      <c r="E21" s="9"/>
      <c r="F21" s="9"/>
      <c r="G21" s="9"/>
      <c r="H21" s="28"/>
      <c r="I21" s="19"/>
      <c r="J21" s="19"/>
      <c r="K21" s="19"/>
      <c r="L21" s="19"/>
      <c r="M21" s="19"/>
    </row>
    <row r="22" spans="1:13" x14ac:dyDescent="0.35">
      <c r="A22" s="37"/>
      <c r="B22" s="25"/>
      <c r="C22" s="19"/>
      <c r="D22" s="19"/>
      <c r="E22" s="9"/>
      <c r="F22" s="9"/>
      <c r="G22" s="9"/>
      <c r="H22" s="28"/>
      <c r="I22" s="19"/>
      <c r="J22" s="19"/>
      <c r="K22" s="19"/>
      <c r="L22" s="19"/>
      <c r="M22" s="19"/>
    </row>
    <row r="23" spans="1:13" x14ac:dyDescent="0.35">
      <c r="A23" s="37"/>
      <c r="B23" s="25"/>
      <c r="C23" s="19"/>
      <c r="D23" s="19"/>
      <c r="E23" s="9"/>
      <c r="F23" s="9"/>
      <c r="G23" s="9"/>
      <c r="H23" s="28"/>
      <c r="I23" s="19"/>
      <c r="J23" s="19"/>
      <c r="K23" s="19"/>
      <c r="L23" s="19"/>
      <c r="M23" s="19"/>
    </row>
    <row r="24" spans="1:13" x14ac:dyDescent="0.35">
      <c r="A24" s="37"/>
      <c r="B24" s="25"/>
      <c r="C24" s="19"/>
      <c r="D24" s="19"/>
      <c r="E24" s="9"/>
      <c r="F24" s="9"/>
      <c r="G24" s="9"/>
      <c r="H24" s="28"/>
      <c r="I24" s="19"/>
      <c r="J24" s="19"/>
      <c r="K24" s="19"/>
      <c r="L24" s="19"/>
      <c r="M24" s="19"/>
    </row>
    <row r="25" spans="1:13" x14ac:dyDescent="0.35">
      <c r="A25" s="37"/>
      <c r="B25" s="25"/>
      <c r="C25" s="19"/>
      <c r="D25" s="19"/>
      <c r="E25" s="9"/>
      <c r="F25" s="9"/>
      <c r="G25" s="9"/>
      <c r="H25" s="28"/>
      <c r="I25" s="19"/>
      <c r="J25" s="19"/>
      <c r="K25" s="19"/>
      <c r="L25" s="19"/>
      <c r="M25" s="19"/>
    </row>
    <row r="26" spans="1:13" x14ac:dyDescent="0.35">
      <c r="A26" s="37"/>
      <c r="B26" s="25"/>
      <c r="C26" s="19"/>
      <c r="D26" s="19"/>
      <c r="E26" s="9"/>
      <c r="F26" s="9"/>
      <c r="G26" s="9"/>
      <c r="H26" s="28"/>
      <c r="I26" s="19"/>
      <c r="J26" s="19"/>
      <c r="K26" s="19"/>
      <c r="L26" s="19"/>
      <c r="M26" s="19"/>
    </row>
    <row r="27" spans="1:13" x14ac:dyDescent="0.35">
      <c r="A27" s="37"/>
      <c r="B27" s="25"/>
      <c r="C27" s="19"/>
      <c r="D27" s="19"/>
      <c r="E27" s="9"/>
      <c r="F27" s="9"/>
      <c r="G27" s="9"/>
      <c r="H27" s="28"/>
      <c r="I27" s="19"/>
      <c r="J27" s="19"/>
      <c r="K27" s="19"/>
      <c r="L27" s="19"/>
      <c r="M27" s="19"/>
    </row>
    <row r="28" spans="1:13" x14ac:dyDescent="0.35">
      <c r="A28" s="37"/>
      <c r="B28" s="25"/>
      <c r="C28" s="19"/>
      <c r="D28" s="19"/>
      <c r="E28" s="9"/>
      <c r="F28" s="9"/>
      <c r="G28" s="9"/>
      <c r="H28" s="28"/>
      <c r="I28" s="19"/>
      <c r="J28" s="19"/>
      <c r="K28" s="19"/>
      <c r="L28" s="19"/>
      <c r="M28" s="19"/>
    </row>
    <row r="29" spans="1:13" x14ac:dyDescent="0.35">
      <c r="A29" s="37"/>
      <c r="B29" s="25"/>
      <c r="C29" s="19"/>
      <c r="D29" s="19"/>
      <c r="E29" s="9"/>
      <c r="F29" s="9"/>
      <c r="G29" s="9"/>
      <c r="H29" s="28"/>
      <c r="I29" s="19"/>
      <c r="J29" s="19"/>
      <c r="K29" s="19"/>
      <c r="L29" s="19"/>
      <c r="M29" s="19"/>
    </row>
    <row r="30" spans="1:13" x14ac:dyDescent="0.35">
      <c r="A30" s="37"/>
      <c r="B30" s="25"/>
      <c r="C30" s="19"/>
      <c r="D30" s="19"/>
      <c r="E30" s="9"/>
      <c r="F30" s="9"/>
      <c r="G30" s="9"/>
      <c r="H30" s="28"/>
      <c r="I30" s="19"/>
      <c r="J30" s="19"/>
      <c r="K30" s="19"/>
      <c r="L30" s="19"/>
      <c r="M30" s="19"/>
    </row>
    <row r="31" spans="1:13" x14ac:dyDescent="0.35">
      <c r="A31" s="37"/>
      <c r="B31" s="25"/>
      <c r="C31" s="19"/>
      <c r="D31" s="19"/>
      <c r="E31" s="9"/>
      <c r="F31" s="9"/>
      <c r="G31" s="9"/>
      <c r="H31" s="28"/>
      <c r="I31" s="19"/>
      <c r="J31" s="19"/>
      <c r="K31" s="19"/>
      <c r="L31" s="19"/>
      <c r="M31" s="19"/>
    </row>
    <row r="32" spans="1:13" x14ac:dyDescent="0.35">
      <c r="A32" s="37"/>
      <c r="B32" s="25"/>
      <c r="C32" s="19"/>
      <c r="D32" s="19"/>
      <c r="E32" s="9"/>
      <c r="F32" s="9"/>
      <c r="G32" s="9"/>
      <c r="H32" s="28"/>
      <c r="I32" s="19"/>
      <c r="J32" s="19"/>
      <c r="K32" s="19"/>
      <c r="L32" s="19"/>
      <c r="M32" s="19"/>
    </row>
    <row r="33" spans="1:13" x14ac:dyDescent="0.35">
      <c r="A33" s="37"/>
      <c r="B33" s="25"/>
      <c r="C33" s="19"/>
      <c r="D33" s="19"/>
      <c r="E33" s="9"/>
      <c r="F33" s="9"/>
      <c r="G33" s="9"/>
      <c r="H33" s="28"/>
      <c r="I33" s="19"/>
      <c r="J33" s="19"/>
      <c r="K33" s="19"/>
      <c r="L33" s="19"/>
      <c r="M33" s="19"/>
    </row>
    <row r="34" spans="1:13" x14ac:dyDescent="0.35">
      <c r="A34" s="37"/>
      <c r="B34" s="25"/>
      <c r="C34" s="19"/>
      <c r="D34" s="19"/>
      <c r="E34" s="9"/>
      <c r="F34" s="9"/>
      <c r="G34" s="9"/>
      <c r="H34" s="28"/>
      <c r="I34" s="19"/>
      <c r="J34" s="19"/>
      <c r="K34" s="19"/>
      <c r="L34" s="19"/>
      <c r="M34" s="19"/>
    </row>
    <row r="35" spans="1:13" x14ac:dyDescent="0.35">
      <c r="A35" s="37"/>
      <c r="B35" s="25"/>
      <c r="C35" s="19"/>
      <c r="D35" s="19"/>
      <c r="E35" s="9"/>
      <c r="F35" s="9"/>
      <c r="G35" s="9"/>
      <c r="H35" s="28"/>
      <c r="I35" s="19"/>
      <c r="J35" s="19"/>
      <c r="K35" s="19"/>
      <c r="L35" s="19"/>
      <c r="M35" s="19"/>
    </row>
    <row r="36" spans="1:13" x14ac:dyDescent="0.35">
      <c r="A36" s="37"/>
      <c r="B36" s="25"/>
      <c r="C36" s="19"/>
      <c r="D36" s="19"/>
      <c r="E36" s="9"/>
      <c r="F36" s="9"/>
      <c r="G36" s="9"/>
      <c r="H36" s="28"/>
      <c r="I36" s="19"/>
      <c r="J36" s="19"/>
      <c r="K36" s="19"/>
      <c r="L36" s="19"/>
      <c r="M36" s="19"/>
    </row>
    <row r="37" spans="1:13" x14ac:dyDescent="0.35">
      <c r="A37" s="37"/>
      <c r="B37" s="25"/>
      <c r="C37" s="19"/>
      <c r="D37" s="19"/>
      <c r="E37" s="9"/>
      <c r="F37" s="9"/>
      <c r="G37" s="9"/>
      <c r="H37" s="28"/>
      <c r="I37" s="19"/>
      <c r="J37" s="19"/>
      <c r="K37" s="19"/>
      <c r="L37" s="19"/>
      <c r="M37" s="19"/>
    </row>
    <row r="38" spans="1:13" x14ac:dyDescent="0.35">
      <c r="A38" s="37"/>
      <c r="B38" s="25"/>
      <c r="C38" s="19"/>
      <c r="D38" s="19"/>
      <c r="E38" s="9"/>
      <c r="F38" s="9"/>
      <c r="G38" s="9"/>
      <c r="H38" s="28"/>
      <c r="I38" s="19"/>
      <c r="J38" s="19"/>
      <c r="K38" s="19"/>
      <c r="L38" s="19"/>
      <c r="M38" s="19"/>
    </row>
    <row r="39" spans="1:13" x14ac:dyDescent="0.35">
      <c r="A39" s="37"/>
      <c r="B39" s="25"/>
      <c r="C39" s="19"/>
      <c r="D39" s="19"/>
      <c r="E39" s="9"/>
      <c r="F39" s="9"/>
      <c r="G39" s="9"/>
      <c r="H39" s="28"/>
      <c r="I39" s="19"/>
      <c r="J39" s="19"/>
      <c r="K39" s="19"/>
      <c r="L39" s="19"/>
      <c r="M39" s="19"/>
    </row>
    <row r="40" spans="1:13" x14ac:dyDescent="0.35">
      <c r="A40" s="37"/>
      <c r="B40" s="25"/>
      <c r="C40" s="19"/>
      <c r="D40" s="19"/>
      <c r="E40" s="9"/>
      <c r="F40" s="9"/>
      <c r="G40" s="9"/>
      <c r="H40" s="28"/>
      <c r="I40" s="19"/>
      <c r="J40" s="19"/>
      <c r="K40" s="19"/>
      <c r="L40" s="19"/>
      <c r="M40" s="19"/>
    </row>
    <row r="41" spans="1:13" x14ac:dyDescent="0.35">
      <c r="A41" s="37"/>
      <c r="B41" s="25"/>
      <c r="C41" s="19"/>
      <c r="D41" s="19"/>
      <c r="E41" s="9"/>
      <c r="F41" s="9"/>
      <c r="G41" s="9"/>
      <c r="H41" s="28"/>
      <c r="I41" s="19"/>
      <c r="J41" s="19"/>
      <c r="K41" s="19"/>
      <c r="L41" s="19"/>
      <c r="M41" s="19"/>
    </row>
    <row r="42" spans="1:13" x14ac:dyDescent="0.35">
      <c r="A42" s="37"/>
      <c r="B42" s="25"/>
      <c r="C42" s="19"/>
      <c r="D42" s="19"/>
      <c r="E42" s="9"/>
      <c r="F42" s="9"/>
      <c r="G42" s="9"/>
      <c r="H42" s="28"/>
      <c r="I42" s="19"/>
      <c r="J42" s="19"/>
      <c r="K42" s="19"/>
      <c r="L42" s="19"/>
      <c r="M42" s="19"/>
    </row>
  </sheetData>
  <mergeCells count="15">
    <mergeCell ref="A1:H1"/>
    <mergeCell ref="C2:D2"/>
    <mergeCell ref="C14:D14"/>
    <mergeCell ref="C16:D16"/>
    <mergeCell ref="C8:D8"/>
    <mergeCell ref="C7:D7"/>
    <mergeCell ref="C18:D18"/>
    <mergeCell ref="H14:H19"/>
    <mergeCell ref="C11:D11"/>
    <mergeCell ref="H11:H13"/>
    <mergeCell ref="C3:D3"/>
    <mergeCell ref="H3:H10"/>
    <mergeCell ref="C4:D4"/>
    <mergeCell ref="C5:D5"/>
    <mergeCell ref="C6:D6"/>
  </mergeCells>
  <pageMargins left="0.7" right="0.7" top="0.75" bottom="0.75" header="0.3" footer="0.3"/>
  <pageSetup paperSize="768" scale="50" orientation="portrait" r:id="rId1"/>
  <ignoredErrors>
    <ignoredError sqref="G13 G15 G17 G10 G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B352-232B-4FBD-A9F6-E92BF0BC58C5}">
  <dimension ref="A1:H42"/>
  <sheetViews>
    <sheetView zoomScale="55" zoomScaleNormal="55" workbookViewId="0">
      <selection activeCell="D20" sqref="A1:H27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8" ht="38.25" x14ac:dyDescent="0.35">
      <c r="A1" s="42" t="s">
        <v>39</v>
      </c>
      <c r="B1" s="43"/>
      <c r="C1" s="43"/>
      <c r="D1" s="43"/>
      <c r="E1" s="43"/>
      <c r="F1" s="43"/>
      <c r="G1" s="43"/>
      <c r="H1" s="44"/>
    </row>
    <row r="2" spans="1:8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</row>
    <row r="3" spans="1:8" ht="18" customHeight="1" x14ac:dyDescent="0.35">
      <c r="A3" s="34">
        <v>1</v>
      </c>
      <c r="B3" s="24">
        <v>43708</v>
      </c>
      <c r="C3" s="38" t="s">
        <v>18</v>
      </c>
      <c r="D3" s="38"/>
      <c r="E3" s="9">
        <v>43100</v>
      </c>
      <c r="F3" s="9"/>
      <c r="G3" s="9"/>
      <c r="H3" s="40" t="s">
        <v>44</v>
      </c>
    </row>
    <row r="4" spans="1:8" x14ac:dyDescent="0.35">
      <c r="A4" s="34"/>
      <c r="B4" s="25"/>
      <c r="C4" s="38" t="s">
        <v>19</v>
      </c>
      <c r="D4" s="38"/>
      <c r="E4" s="9">
        <v>81407</v>
      </c>
      <c r="F4" s="9"/>
      <c r="G4" s="9"/>
      <c r="H4" s="40"/>
    </row>
    <row r="5" spans="1:8" x14ac:dyDescent="0.35">
      <c r="A5" s="34"/>
      <c r="B5" s="25"/>
      <c r="C5" s="38" t="s">
        <v>20</v>
      </c>
      <c r="D5" s="38"/>
      <c r="E5" s="9">
        <v>70076</v>
      </c>
      <c r="F5" s="9"/>
      <c r="G5" s="9"/>
      <c r="H5" s="40"/>
    </row>
    <row r="6" spans="1:8" x14ac:dyDescent="0.35">
      <c r="A6" s="34"/>
      <c r="B6" s="25"/>
      <c r="C6" s="38" t="s">
        <v>21</v>
      </c>
      <c r="D6" s="38"/>
      <c r="E6" s="9">
        <v>100000</v>
      </c>
      <c r="F6" s="9"/>
      <c r="G6" s="9"/>
      <c r="H6" s="40"/>
    </row>
    <row r="7" spans="1:8" x14ac:dyDescent="0.35">
      <c r="A7" s="34"/>
      <c r="B7" s="25"/>
      <c r="C7" s="38" t="s">
        <v>25</v>
      </c>
      <c r="D7" s="38"/>
      <c r="E7" s="9">
        <v>44596</v>
      </c>
      <c r="F7" s="9"/>
      <c r="G7" s="9"/>
      <c r="H7" s="40"/>
    </row>
    <row r="8" spans="1:8" x14ac:dyDescent="0.35">
      <c r="A8" s="34"/>
      <c r="B8" s="25"/>
      <c r="C8" s="38" t="s">
        <v>26</v>
      </c>
      <c r="D8" s="38"/>
      <c r="E8" s="9">
        <v>23707</v>
      </c>
      <c r="F8" s="9"/>
      <c r="G8" s="9"/>
      <c r="H8" s="40"/>
    </row>
    <row r="9" spans="1:8" x14ac:dyDescent="0.35">
      <c r="A9" s="34"/>
      <c r="B9" s="25"/>
      <c r="C9" s="38" t="s">
        <v>11</v>
      </c>
      <c r="D9" s="38"/>
      <c r="E9" s="9">
        <v>14498</v>
      </c>
      <c r="F9" s="9"/>
      <c r="G9" s="9"/>
      <c r="H9" s="40"/>
    </row>
    <row r="10" spans="1:8" x14ac:dyDescent="0.35">
      <c r="A10" s="34"/>
      <c r="B10" s="25"/>
      <c r="C10" s="19"/>
      <c r="D10" s="19" t="s">
        <v>6</v>
      </c>
      <c r="E10" s="9"/>
      <c r="F10" s="9">
        <v>59668</v>
      </c>
      <c r="G10" s="9"/>
      <c r="H10" s="40"/>
    </row>
    <row r="11" spans="1:8" s="6" customFormat="1" x14ac:dyDescent="0.35">
      <c r="A11" s="34"/>
      <c r="B11" s="25"/>
      <c r="C11" s="19"/>
      <c r="D11" s="19" t="s">
        <v>8</v>
      </c>
      <c r="E11" s="9"/>
      <c r="F11" s="9">
        <v>44596</v>
      </c>
      <c r="G11" s="9"/>
      <c r="H11" s="40"/>
    </row>
    <row r="12" spans="1:8" x14ac:dyDescent="0.35">
      <c r="A12" s="34"/>
      <c r="B12" s="25"/>
      <c r="C12" s="19"/>
      <c r="D12" s="19" t="s">
        <v>7</v>
      </c>
      <c r="E12" s="9"/>
      <c r="F12" s="9">
        <v>273120</v>
      </c>
      <c r="G12" s="9">
        <f>SUM(E3:E12)-SUM(F3:F12)</f>
        <v>0</v>
      </c>
      <c r="H12" s="40"/>
    </row>
    <row r="13" spans="1:8" s="6" customFormat="1" x14ac:dyDescent="0.35">
      <c r="A13" s="34">
        <v>2</v>
      </c>
      <c r="B13" s="24">
        <v>43708</v>
      </c>
      <c r="C13" s="38" t="s">
        <v>8</v>
      </c>
      <c r="D13" s="38"/>
      <c r="E13" s="9">
        <v>44596</v>
      </c>
      <c r="F13" s="9"/>
      <c r="G13" s="9"/>
      <c r="H13" s="40" t="s">
        <v>65</v>
      </c>
    </row>
    <row r="14" spans="1:8" s="6" customFormat="1" x14ac:dyDescent="0.35">
      <c r="A14" s="34"/>
      <c r="B14" s="25"/>
      <c r="C14" s="38" t="s">
        <v>26</v>
      </c>
      <c r="D14" s="38"/>
      <c r="E14" s="9">
        <v>781</v>
      </c>
      <c r="F14" s="9"/>
      <c r="G14" s="9"/>
      <c r="H14" s="40"/>
    </row>
    <row r="15" spans="1:8" s="6" customFormat="1" x14ac:dyDescent="0.35">
      <c r="A15" s="34"/>
      <c r="B15" s="25"/>
      <c r="C15" s="19"/>
      <c r="D15" s="19" t="s">
        <v>7</v>
      </c>
      <c r="E15" s="9"/>
      <c r="F15" s="9">
        <v>45377</v>
      </c>
      <c r="G15" s="9">
        <f>SUM(E13:E15)-SUM(F13:F15)</f>
        <v>0</v>
      </c>
      <c r="H15" s="40"/>
    </row>
    <row r="16" spans="1:8" x14ac:dyDescent="0.35">
      <c r="A16" s="34">
        <v>3</v>
      </c>
      <c r="B16" s="24">
        <v>43708</v>
      </c>
      <c r="C16" s="38" t="s">
        <v>56</v>
      </c>
      <c r="D16" s="38"/>
      <c r="E16" s="9">
        <v>91883</v>
      </c>
      <c r="F16" s="9"/>
      <c r="G16" s="9"/>
      <c r="H16" s="40" t="s">
        <v>58</v>
      </c>
    </row>
    <row r="17" spans="1:8" x14ac:dyDescent="0.35">
      <c r="A17" s="34"/>
      <c r="B17" s="25"/>
      <c r="C17" s="38" t="s">
        <v>11</v>
      </c>
      <c r="D17" s="38"/>
      <c r="E17" s="9">
        <v>17458</v>
      </c>
      <c r="F17" s="9"/>
      <c r="G17" s="9"/>
      <c r="H17" s="40"/>
    </row>
    <row r="18" spans="1:8" x14ac:dyDescent="0.35">
      <c r="A18" s="34"/>
      <c r="B18" s="25"/>
      <c r="C18" s="19"/>
      <c r="D18" s="19" t="s">
        <v>7</v>
      </c>
      <c r="E18" s="9"/>
      <c r="F18" s="9">
        <v>109341</v>
      </c>
      <c r="G18" s="9">
        <f>SUM(E16:E18)-SUM(F16:F18)</f>
        <v>0</v>
      </c>
      <c r="H18" s="40"/>
    </row>
    <row r="19" spans="1:8" x14ac:dyDescent="0.35">
      <c r="A19" s="34">
        <v>4</v>
      </c>
      <c r="B19" s="24">
        <v>43708</v>
      </c>
      <c r="C19" s="38" t="s">
        <v>23</v>
      </c>
      <c r="D19" s="38"/>
      <c r="E19" s="9">
        <v>3600000</v>
      </c>
      <c r="F19" s="9"/>
      <c r="G19" s="9"/>
      <c r="H19" s="40" t="s">
        <v>45</v>
      </c>
    </row>
    <row r="20" spans="1:8" x14ac:dyDescent="0.35">
      <c r="A20" s="34"/>
      <c r="B20" s="25"/>
      <c r="C20" s="19"/>
      <c r="D20" s="19" t="s">
        <v>24</v>
      </c>
      <c r="E20" s="9"/>
      <c r="F20" s="9">
        <v>285000</v>
      </c>
      <c r="G20" s="9"/>
      <c r="H20" s="40"/>
    </row>
    <row r="21" spans="1:8" ht="18.75" thickBot="1" x14ac:dyDescent="0.4">
      <c r="A21" s="35"/>
      <c r="B21" s="26"/>
      <c r="C21" s="23"/>
      <c r="D21" s="23" t="s">
        <v>7</v>
      </c>
      <c r="E21" s="10"/>
      <c r="F21" s="10">
        <v>3315000</v>
      </c>
      <c r="G21" s="10">
        <f>SUM(E19:E21)-SUM(F19:F21)</f>
        <v>0</v>
      </c>
      <c r="H21" s="41"/>
    </row>
    <row r="22" spans="1:8" x14ac:dyDescent="0.35">
      <c r="A22" s="36" t="s">
        <v>27</v>
      </c>
      <c r="B22" s="24">
        <v>43708</v>
      </c>
      <c r="C22" s="46" t="s">
        <v>6</v>
      </c>
      <c r="D22" s="46"/>
      <c r="E22" s="27">
        <f>Julio!G15</f>
        <v>506299</v>
      </c>
      <c r="F22" s="27"/>
      <c r="G22" s="27"/>
      <c r="H22" s="39" t="s">
        <v>30</v>
      </c>
    </row>
    <row r="23" spans="1:8" x14ac:dyDescent="0.35">
      <c r="A23" s="34"/>
      <c r="B23" s="25"/>
      <c r="C23" s="19"/>
      <c r="D23" s="19" t="s">
        <v>6</v>
      </c>
      <c r="E23" s="9"/>
      <c r="F23" s="9">
        <f>(F10)</f>
        <v>59668</v>
      </c>
      <c r="G23" s="9">
        <f>SUM(E22:E23)-SUM(F22:F23)</f>
        <v>446631</v>
      </c>
      <c r="H23" s="40"/>
    </row>
    <row r="24" spans="1:8" x14ac:dyDescent="0.35">
      <c r="A24" s="34" t="s">
        <v>28</v>
      </c>
      <c r="B24" s="24">
        <v>43708</v>
      </c>
      <c r="C24" s="38" t="s">
        <v>7</v>
      </c>
      <c r="D24" s="38"/>
      <c r="E24" s="9">
        <f>Julio!G17</f>
        <v>29705464</v>
      </c>
      <c r="F24" s="9"/>
      <c r="G24" s="9"/>
      <c r="H24" s="40"/>
    </row>
    <row r="25" spans="1:8" x14ac:dyDescent="0.35">
      <c r="A25" s="34"/>
      <c r="B25" s="25"/>
      <c r="C25" s="19"/>
      <c r="D25" s="19" t="s">
        <v>7</v>
      </c>
      <c r="E25" s="9"/>
      <c r="F25" s="9">
        <f>(F12+F15+F18+F21)</f>
        <v>3742838</v>
      </c>
      <c r="G25" s="9">
        <f>SUM(E24:E25)-SUM(F24:F25)</f>
        <v>25962626</v>
      </c>
      <c r="H25" s="40"/>
    </row>
    <row r="26" spans="1:8" x14ac:dyDescent="0.35">
      <c r="A26" s="34" t="s">
        <v>29</v>
      </c>
      <c r="B26" s="24">
        <v>43708</v>
      </c>
      <c r="C26" s="38" t="s">
        <v>8</v>
      </c>
      <c r="D26" s="38"/>
      <c r="E26" s="9">
        <f>Julio!G19+E13</f>
        <v>45956</v>
      </c>
      <c r="F26" s="9"/>
      <c r="G26" s="9"/>
      <c r="H26" s="40"/>
    </row>
    <row r="27" spans="1:8" ht="18.75" thickBot="1" x14ac:dyDescent="0.4">
      <c r="A27" s="35"/>
      <c r="B27" s="26"/>
      <c r="C27" s="23"/>
      <c r="D27" s="23" t="s">
        <v>8</v>
      </c>
      <c r="E27" s="10"/>
      <c r="F27" s="10">
        <f>F11</f>
        <v>44596</v>
      </c>
      <c r="G27" s="10">
        <f>SUM(E26:E27)-SUM(F26:F27)</f>
        <v>1360</v>
      </c>
      <c r="H27" s="41"/>
    </row>
    <row r="28" spans="1:8" x14ac:dyDescent="0.35">
      <c r="B28" s="25"/>
      <c r="C28" s="19"/>
      <c r="D28" s="19"/>
      <c r="E28" s="9"/>
      <c r="F28" s="9"/>
      <c r="G28" s="9"/>
      <c r="H28" s="28"/>
    </row>
    <row r="29" spans="1:8" x14ac:dyDescent="0.35">
      <c r="B29" s="25"/>
      <c r="C29" s="19"/>
      <c r="D29" s="19"/>
      <c r="E29" s="9"/>
      <c r="F29" s="9"/>
      <c r="G29" s="9"/>
      <c r="H29" s="28"/>
    </row>
    <row r="30" spans="1:8" x14ac:dyDescent="0.35">
      <c r="B30" s="25"/>
      <c r="C30" s="19"/>
      <c r="D30" s="19"/>
      <c r="E30" s="9"/>
      <c r="F30" s="9"/>
      <c r="G30" s="9"/>
      <c r="H30" s="28"/>
    </row>
    <row r="31" spans="1:8" x14ac:dyDescent="0.35">
      <c r="B31" s="25"/>
      <c r="C31" s="19"/>
      <c r="D31" s="19"/>
      <c r="E31" s="9"/>
      <c r="F31" s="9"/>
      <c r="G31" s="9"/>
      <c r="H31" s="28"/>
    </row>
    <row r="32" spans="1:8" x14ac:dyDescent="0.35">
      <c r="B32" s="25"/>
      <c r="C32" s="19"/>
      <c r="D32" s="19"/>
      <c r="E32" s="9"/>
      <c r="F32" s="9"/>
      <c r="G32" s="9"/>
      <c r="H32" s="28"/>
    </row>
    <row r="33" spans="2:8" x14ac:dyDescent="0.35">
      <c r="B33" s="25"/>
      <c r="C33" s="19"/>
      <c r="D33" s="19"/>
      <c r="E33" s="9"/>
      <c r="F33" s="9"/>
      <c r="G33" s="9"/>
      <c r="H33" s="28"/>
    </row>
    <row r="34" spans="2:8" x14ac:dyDescent="0.35">
      <c r="B34" s="25"/>
      <c r="C34" s="19"/>
      <c r="D34" s="19"/>
      <c r="E34" s="9"/>
      <c r="F34" s="9"/>
      <c r="G34" s="9"/>
      <c r="H34" s="28"/>
    </row>
    <row r="35" spans="2:8" x14ac:dyDescent="0.35">
      <c r="B35" s="25"/>
      <c r="C35" s="19"/>
      <c r="D35" s="19"/>
      <c r="E35" s="9"/>
      <c r="F35" s="9"/>
      <c r="G35" s="9"/>
      <c r="H35" s="28"/>
    </row>
    <row r="36" spans="2:8" x14ac:dyDescent="0.35">
      <c r="B36" s="25"/>
      <c r="C36" s="19"/>
      <c r="D36" s="19"/>
      <c r="E36" s="9"/>
      <c r="F36" s="9"/>
      <c r="G36" s="9"/>
      <c r="H36" s="28"/>
    </row>
    <row r="37" spans="2:8" x14ac:dyDescent="0.35">
      <c r="B37" s="25"/>
      <c r="C37" s="19"/>
      <c r="D37" s="19"/>
      <c r="E37" s="9"/>
      <c r="F37" s="9"/>
      <c r="G37" s="9"/>
      <c r="H37" s="28"/>
    </row>
    <row r="38" spans="2:8" x14ac:dyDescent="0.35">
      <c r="B38" s="25"/>
      <c r="C38" s="19"/>
      <c r="D38" s="19"/>
      <c r="E38" s="9"/>
      <c r="F38" s="9"/>
      <c r="G38" s="9"/>
      <c r="H38" s="28"/>
    </row>
    <row r="39" spans="2:8" x14ac:dyDescent="0.35">
      <c r="B39" s="25"/>
      <c r="C39" s="19"/>
      <c r="D39" s="19"/>
      <c r="E39" s="9"/>
      <c r="F39" s="9"/>
      <c r="G39" s="9"/>
      <c r="H39" s="28"/>
    </row>
    <row r="40" spans="2:8" x14ac:dyDescent="0.35">
      <c r="B40" s="25"/>
      <c r="C40" s="19"/>
      <c r="D40" s="19"/>
      <c r="E40" s="9"/>
      <c r="F40" s="9"/>
      <c r="G40" s="9"/>
      <c r="H40" s="28"/>
    </row>
    <row r="41" spans="2:8" x14ac:dyDescent="0.35">
      <c r="B41" s="25"/>
      <c r="C41" s="19"/>
      <c r="D41" s="19"/>
      <c r="E41" s="9"/>
      <c r="F41" s="9"/>
      <c r="G41" s="9"/>
      <c r="H41" s="28"/>
    </row>
    <row r="42" spans="2:8" x14ac:dyDescent="0.35">
      <c r="B42" s="25"/>
      <c r="C42" s="19"/>
      <c r="D42" s="19"/>
      <c r="E42" s="9"/>
      <c r="F42" s="9"/>
      <c r="G42" s="9"/>
      <c r="H42" s="28"/>
    </row>
  </sheetData>
  <mergeCells count="22">
    <mergeCell ref="A1:H1"/>
    <mergeCell ref="C2:D2"/>
    <mergeCell ref="C24:D24"/>
    <mergeCell ref="C3:D3"/>
    <mergeCell ref="C4:D4"/>
    <mergeCell ref="C5:D5"/>
    <mergeCell ref="C6:D6"/>
    <mergeCell ref="C8:D8"/>
    <mergeCell ref="C7:D7"/>
    <mergeCell ref="C13:D13"/>
    <mergeCell ref="H13:H15"/>
    <mergeCell ref="C26:D26"/>
    <mergeCell ref="C16:D16"/>
    <mergeCell ref="C22:D22"/>
    <mergeCell ref="H22:H27"/>
    <mergeCell ref="C9:D9"/>
    <mergeCell ref="C19:D19"/>
    <mergeCell ref="H19:H21"/>
    <mergeCell ref="H3:H12"/>
    <mergeCell ref="C17:D17"/>
    <mergeCell ref="H16:H18"/>
    <mergeCell ref="C14:D14"/>
  </mergeCells>
  <pageMargins left="0.7" right="0.7" top="0.75" bottom="0.75" header="0.3" footer="0.3"/>
  <pageSetup paperSize="768" scale="50" orientation="portrait" r:id="rId1"/>
  <ignoredErrors>
    <ignoredError sqref="G12 G18 G21 G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E574-8FFB-4410-BEC3-53C41D7BFE79}">
  <dimension ref="A1:H20"/>
  <sheetViews>
    <sheetView zoomScale="55" zoomScaleNormal="55" workbookViewId="0">
      <selection activeCell="F11" sqref="A1:H20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8" ht="38.25" x14ac:dyDescent="0.35">
      <c r="A1" s="42" t="s">
        <v>40</v>
      </c>
      <c r="B1" s="43"/>
      <c r="C1" s="43"/>
      <c r="D1" s="43"/>
      <c r="E1" s="43"/>
      <c r="F1" s="43"/>
      <c r="G1" s="43"/>
      <c r="H1" s="44"/>
    </row>
    <row r="2" spans="1:8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</row>
    <row r="3" spans="1:8" x14ac:dyDescent="0.35">
      <c r="A3" s="34">
        <v>1</v>
      </c>
      <c r="B3" s="24">
        <v>43738</v>
      </c>
      <c r="C3" s="46" t="s">
        <v>22</v>
      </c>
      <c r="D3" s="46"/>
      <c r="E3" s="9">
        <v>2910</v>
      </c>
      <c r="F3" s="9"/>
      <c r="G3" s="9"/>
      <c r="H3" s="40" t="s">
        <v>46</v>
      </c>
    </row>
    <row r="4" spans="1:8" x14ac:dyDescent="0.35">
      <c r="A4" s="34"/>
      <c r="B4" s="25"/>
      <c r="C4" s="38" t="s">
        <v>31</v>
      </c>
      <c r="D4" s="38"/>
      <c r="E4" s="9">
        <v>23370</v>
      </c>
      <c r="F4" s="9"/>
      <c r="G4" s="9"/>
      <c r="H4" s="40"/>
    </row>
    <row r="5" spans="1:8" x14ac:dyDescent="0.35">
      <c r="A5" s="34"/>
      <c r="B5" s="25"/>
      <c r="C5" s="38" t="s">
        <v>20</v>
      </c>
      <c r="D5" s="38"/>
      <c r="E5" s="9">
        <v>61846.302521008402</v>
      </c>
      <c r="F5" s="9"/>
      <c r="G5" s="9"/>
      <c r="H5" s="40"/>
    </row>
    <row r="6" spans="1:8" x14ac:dyDescent="0.35">
      <c r="A6" s="34"/>
      <c r="B6" s="25"/>
      <c r="C6" s="38" t="s">
        <v>21</v>
      </c>
      <c r="D6" s="38"/>
      <c r="E6" s="9">
        <v>100000</v>
      </c>
      <c r="F6" s="9"/>
      <c r="G6" s="9"/>
      <c r="H6" s="40"/>
    </row>
    <row r="7" spans="1:8" x14ac:dyDescent="0.35">
      <c r="A7" s="34"/>
      <c r="B7" s="25"/>
      <c r="C7" s="38" t="s">
        <v>11</v>
      </c>
      <c r="D7" s="38"/>
      <c r="E7" s="9">
        <v>2234</v>
      </c>
      <c r="F7" s="9"/>
      <c r="G7" s="9"/>
      <c r="H7" s="40"/>
    </row>
    <row r="8" spans="1:8" x14ac:dyDescent="0.35">
      <c r="A8" s="34"/>
      <c r="B8" s="25"/>
      <c r="C8" s="19"/>
      <c r="D8" s="19" t="s">
        <v>6</v>
      </c>
      <c r="E8" s="9"/>
      <c r="F8" s="9">
        <v>23370</v>
      </c>
      <c r="G8" s="9"/>
      <c r="H8" s="40"/>
    </row>
    <row r="9" spans="1:8" x14ac:dyDescent="0.35">
      <c r="A9" s="34"/>
      <c r="B9" s="25"/>
      <c r="C9" s="19"/>
      <c r="D9" s="19" t="s">
        <v>7</v>
      </c>
      <c r="E9" s="9"/>
      <c r="F9" s="9">
        <v>166990</v>
      </c>
      <c r="G9" s="9">
        <f>SUM(E3:E9)-SUM(F3:F9)</f>
        <v>0.30252100841607898</v>
      </c>
      <c r="H9" s="40"/>
    </row>
    <row r="10" spans="1:8" s="7" customFormat="1" x14ac:dyDescent="0.35">
      <c r="A10" s="34">
        <v>2</v>
      </c>
      <c r="B10" s="24">
        <v>43738</v>
      </c>
      <c r="C10" s="38" t="s">
        <v>6</v>
      </c>
      <c r="D10" s="38"/>
      <c r="E10" s="9">
        <v>30000</v>
      </c>
      <c r="F10" s="9"/>
      <c r="G10" s="9"/>
      <c r="H10" s="40" t="s">
        <v>68</v>
      </c>
    </row>
    <row r="11" spans="1:8" s="7" customFormat="1" x14ac:dyDescent="0.35">
      <c r="A11" s="34"/>
      <c r="B11" s="57"/>
      <c r="C11" s="20"/>
      <c r="D11" s="20" t="s">
        <v>73</v>
      </c>
      <c r="E11" s="13"/>
      <c r="F11" s="13">
        <v>30000</v>
      </c>
      <c r="G11" s="13">
        <f>SUM(E10:E11)-SUM(F10:F11)</f>
        <v>0</v>
      </c>
      <c r="H11" s="40"/>
    </row>
    <row r="12" spans="1:8" x14ac:dyDescent="0.35">
      <c r="A12" s="34">
        <v>3</v>
      </c>
      <c r="B12" s="24">
        <v>43738</v>
      </c>
      <c r="C12" s="38" t="s">
        <v>23</v>
      </c>
      <c r="D12" s="38"/>
      <c r="E12" s="9">
        <v>3375000</v>
      </c>
      <c r="F12" s="9"/>
      <c r="G12" s="9"/>
      <c r="H12" s="40" t="s">
        <v>41</v>
      </c>
    </row>
    <row r="13" spans="1:8" x14ac:dyDescent="0.35">
      <c r="A13" s="34"/>
      <c r="B13" s="25"/>
      <c r="C13" s="19"/>
      <c r="D13" s="19" t="s">
        <v>32</v>
      </c>
      <c r="E13" s="9"/>
      <c r="F13" s="9">
        <v>262500</v>
      </c>
      <c r="G13" s="9"/>
      <c r="H13" s="40"/>
    </row>
    <row r="14" spans="1:8" ht="18.75" thickBot="1" x14ac:dyDescent="0.4">
      <c r="A14" s="35"/>
      <c r="B14" s="26"/>
      <c r="C14" s="23"/>
      <c r="D14" s="23" t="s">
        <v>7</v>
      </c>
      <c r="E14" s="10"/>
      <c r="F14" s="10">
        <v>3112500</v>
      </c>
      <c r="G14" s="10">
        <f>SUM(E12:E14)-SUM(F12:F14)</f>
        <v>0</v>
      </c>
      <c r="H14" s="41"/>
    </row>
    <row r="15" spans="1:8" x14ac:dyDescent="0.35">
      <c r="A15" s="36" t="s">
        <v>27</v>
      </c>
      <c r="B15" s="24">
        <v>43738</v>
      </c>
      <c r="C15" s="46" t="s">
        <v>6</v>
      </c>
      <c r="D15" s="46"/>
      <c r="E15" s="27">
        <f>Agosto!G23+E10</f>
        <v>476631</v>
      </c>
      <c r="F15" s="27"/>
      <c r="G15" s="27"/>
      <c r="H15" s="39" t="s">
        <v>30</v>
      </c>
    </row>
    <row r="16" spans="1:8" x14ac:dyDescent="0.35">
      <c r="A16" s="34"/>
      <c r="B16" s="25"/>
      <c r="C16" s="19"/>
      <c r="D16" s="19" t="s">
        <v>6</v>
      </c>
      <c r="E16" s="9"/>
      <c r="F16" s="9">
        <f>F8</f>
        <v>23370</v>
      </c>
      <c r="G16" s="9">
        <f>SUM(E15:E16)-SUM(F15:F16)</f>
        <v>453261</v>
      </c>
      <c r="H16" s="40"/>
    </row>
    <row r="17" spans="1:8" x14ac:dyDescent="0.35">
      <c r="A17" s="34" t="s">
        <v>28</v>
      </c>
      <c r="B17" s="24">
        <v>43738</v>
      </c>
      <c r="C17" s="38" t="s">
        <v>7</v>
      </c>
      <c r="D17" s="38"/>
      <c r="E17" s="9">
        <f>Agosto!G25</f>
        <v>25962626</v>
      </c>
      <c r="F17" s="9"/>
      <c r="G17" s="9"/>
      <c r="H17" s="40"/>
    </row>
    <row r="18" spans="1:8" x14ac:dyDescent="0.35">
      <c r="A18" s="34"/>
      <c r="B18" s="25"/>
      <c r="C18" s="19"/>
      <c r="D18" s="19" t="s">
        <v>7</v>
      </c>
      <c r="E18" s="9"/>
      <c r="F18" s="9">
        <f>F9+F14</f>
        <v>3279490</v>
      </c>
      <c r="G18" s="9">
        <f>SUM(E17:E18)-SUM(F17:F18)</f>
        <v>22683136</v>
      </c>
      <c r="H18" s="40"/>
    </row>
    <row r="19" spans="1:8" x14ac:dyDescent="0.35">
      <c r="A19" s="34" t="s">
        <v>29</v>
      </c>
      <c r="B19" s="24">
        <v>43738</v>
      </c>
      <c r="C19" s="38" t="s">
        <v>8</v>
      </c>
      <c r="D19" s="38"/>
      <c r="E19" s="9">
        <f>Agosto!G27</f>
        <v>1360</v>
      </c>
      <c r="F19" s="9"/>
      <c r="G19" s="9"/>
      <c r="H19" s="40"/>
    </row>
    <row r="20" spans="1:8" ht="18.75" thickBot="1" x14ac:dyDescent="0.4">
      <c r="A20" s="35"/>
      <c r="B20" s="26"/>
      <c r="C20" s="23"/>
      <c r="D20" s="23" t="s">
        <v>8</v>
      </c>
      <c r="E20" s="10"/>
      <c r="F20" s="10">
        <v>0</v>
      </c>
      <c r="G20" s="10">
        <f>SUM(E19:E20)-SUM(F19:F20)</f>
        <v>1360</v>
      </c>
      <c r="H20" s="41"/>
    </row>
  </sheetData>
  <mergeCells count="16">
    <mergeCell ref="C10:D10"/>
    <mergeCell ref="H10:H11"/>
    <mergeCell ref="A1:H1"/>
    <mergeCell ref="C2:D2"/>
    <mergeCell ref="C3:D3"/>
    <mergeCell ref="H3:H9"/>
    <mergeCell ref="C4:D4"/>
    <mergeCell ref="C5:D5"/>
    <mergeCell ref="C6:D6"/>
    <mergeCell ref="C7:D7"/>
    <mergeCell ref="C15:D15"/>
    <mergeCell ref="H15:H20"/>
    <mergeCell ref="C17:D17"/>
    <mergeCell ref="C19:D19"/>
    <mergeCell ref="C12:D12"/>
    <mergeCell ref="H12:H14"/>
  </mergeCells>
  <pageMargins left="0.7" right="0.7" top="0.75" bottom="0.75" header="0.3" footer="0.3"/>
  <pageSetup paperSize="768" scale="50" orientation="portrait" r:id="rId1"/>
  <ignoredErrors>
    <ignoredError sqref="G9 G11:G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15E6-211B-4F20-9577-7A7A42DF268D}">
  <dimension ref="A1:H28"/>
  <sheetViews>
    <sheetView zoomScale="55" zoomScaleNormal="55" workbookViewId="0">
      <selection activeCell="E11" sqref="A1:H21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8" ht="38.25" x14ac:dyDescent="0.35">
      <c r="A1" s="42" t="s">
        <v>47</v>
      </c>
      <c r="B1" s="43"/>
      <c r="C1" s="43"/>
      <c r="D1" s="43"/>
      <c r="E1" s="43"/>
      <c r="F1" s="43"/>
      <c r="G1" s="43"/>
      <c r="H1" s="44"/>
    </row>
    <row r="2" spans="1:8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</row>
    <row r="3" spans="1:8" x14ac:dyDescent="0.35">
      <c r="A3" s="34">
        <v>1</v>
      </c>
      <c r="B3" s="24">
        <v>43769</v>
      </c>
      <c r="C3" s="38" t="s">
        <v>31</v>
      </c>
      <c r="D3" s="38"/>
      <c r="E3" s="9">
        <v>65340</v>
      </c>
      <c r="F3" s="9"/>
      <c r="G3" s="9"/>
      <c r="H3" s="40" t="s">
        <v>48</v>
      </c>
    </row>
    <row r="4" spans="1:8" x14ac:dyDescent="0.35">
      <c r="A4" s="34"/>
      <c r="B4" s="25"/>
      <c r="C4" s="38" t="s">
        <v>20</v>
      </c>
      <c r="D4" s="38"/>
      <c r="E4" s="9">
        <v>61896</v>
      </c>
      <c r="F4" s="9"/>
      <c r="G4" s="9"/>
      <c r="H4" s="40"/>
    </row>
    <row r="5" spans="1:8" x14ac:dyDescent="0.35">
      <c r="A5" s="34"/>
      <c r="B5" s="25"/>
      <c r="C5" s="38" t="s">
        <v>21</v>
      </c>
      <c r="D5" s="38"/>
      <c r="E5" s="9">
        <v>100000</v>
      </c>
      <c r="F5" s="9"/>
      <c r="G5" s="9"/>
      <c r="H5" s="40"/>
    </row>
    <row r="6" spans="1:8" x14ac:dyDescent="0.35">
      <c r="A6" s="34"/>
      <c r="B6" s="25"/>
      <c r="C6" s="38" t="s">
        <v>25</v>
      </c>
      <c r="D6" s="38"/>
      <c r="E6" s="9">
        <v>185277</v>
      </c>
      <c r="F6" s="9"/>
      <c r="G6" s="9"/>
      <c r="H6" s="40"/>
    </row>
    <row r="7" spans="1:8" x14ac:dyDescent="0.35">
      <c r="A7" s="34"/>
      <c r="B7" s="25"/>
      <c r="C7" s="38" t="s">
        <v>11</v>
      </c>
      <c r="D7" s="38"/>
      <c r="E7" s="9">
        <v>37437</v>
      </c>
      <c r="F7" s="9"/>
      <c r="G7" s="9"/>
      <c r="H7" s="40"/>
    </row>
    <row r="8" spans="1:8" x14ac:dyDescent="0.35">
      <c r="A8" s="34"/>
      <c r="B8" s="25"/>
      <c r="C8" s="19"/>
      <c r="D8" s="19" t="s">
        <v>6</v>
      </c>
      <c r="E8" s="9"/>
      <c r="F8" s="9">
        <v>17960</v>
      </c>
      <c r="G8" s="9"/>
      <c r="H8" s="40"/>
    </row>
    <row r="9" spans="1:8" x14ac:dyDescent="0.35">
      <c r="A9" s="34"/>
      <c r="B9" s="25"/>
      <c r="C9" s="19"/>
      <c r="D9" s="19" t="s">
        <v>7</v>
      </c>
      <c r="E9" s="9"/>
      <c r="F9" s="9">
        <v>431990</v>
      </c>
      <c r="G9" s="9">
        <f>SUM(E3:E9)-SUM(F3:F9)</f>
        <v>0</v>
      </c>
      <c r="H9" s="40"/>
    </row>
    <row r="10" spans="1:8" x14ac:dyDescent="0.35">
      <c r="A10" s="34">
        <v>2</v>
      </c>
      <c r="B10" s="24">
        <v>43769</v>
      </c>
      <c r="C10" s="38" t="s">
        <v>10</v>
      </c>
      <c r="D10" s="38"/>
      <c r="E10" s="9">
        <v>840555</v>
      </c>
      <c r="F10" s="9"/>
      <c r="G10" s="9"/>
      <c r="H10" s="40" t="s">
        <v>59</v>
      </c>
    </row>
    <row r="11" spans="1:8" x14ac:dyDescent="0.35">
      <c r="A11" s="34"/>
      <c r="B11" s="25"/>
      <c r="C11" s="38" t="s">
        <v>11</v>
      </c>
      <c r="D11" s="38"/>
      <c r="E11" s="9">
        <v>159705</v>
      </c>
      <c r="F11" s="9"/>
      <c r="G11" s="9"/>
      <c r="H11" s="40"/>
    </row>
    <row r="12" spans="1:8" x14ac:dyDescent="0.35">
      <c r="A12" s="34"/>
      <c r="B12" s="25"/>
      <c r="C12" s="19"/>
      <c r="D12" s="19" t="s">
        <v>7</v>
      </c>
      <c r="E12" s="9"/>
      <c r="F12" s="9">
        <v>1000260</v>
      </c>
      <c r="G12" s="9">
        <f>SUM(E10:E12)-SUM(F10:F12)</f>
        <v>0</v>
      </c>
      <c r="H12" s="40"/>
    </row>
    <row r="13" spans="1:8" x14ac:dyDescent="0.35">
      <c r="A13" s="34">
        <v>3</v>
      </c>
      <c r="B13" s="24">
        <v>43769</v>
      </c>
      <c r="C13" s="38" t="s">
        <v>23</v>
      </c>
      <c r="D13" s="38"/>
      <c r="E13" s="9">
        <v>3575000</v>
      </c>
      <c r="F13" s="9"/>
      <c r="G13" s="9"/>
      <c r="H13" s="40" t="s">
        <v>49</v>
      </c>
    </row>
    <row r="14" spans="1:8" x14ac:dyDescent="0.35">
      <c r="A14" s="34"/>
      <c r="B14" s="25"/>
      <c r="C14" s="19"/>
      <c r="D14" s="19" t="s">
        <v>32</v>
      </c>
      <c r="E14" s="9"/>
      <c r="F14" s="9">
        <v>282500</v>
      </c>
      <c r="G14" s="9"/>
      <c r="H14" s="40"/>
    </row>
    <row r="15" spans="1:8" ht="18.75" thickBot="1" x14ac:dyDescent="0.4">
      <c r="A15" s="35"/>
      <c r="B15" s="26"/>
      <c r="C15" s="23"/>
      <c r="D15" s="23" t="s">
        <v>7</v>
      </c>
      <c r="E15" s="10"/>
      <c r="F15" s="10">
        <v>3292500</v>
      </c>
      <c r="G15" s="10">
        <f>SUM(E13:E15)-SUM(F13:F15)</f>
        <v>0</v>
      </c>
      <c r="H15" s="41"/>
    </row>
    <row r="16" spans="1:8" x14ac:dyDescent="0.35">
      <c r="A16" s="36" t="s">
        <v>27</v>
      </c>
      <c r="B16" s="24">
        <v>43769</v>
      </c>
      <c r="C16" s="46" t="s">
        <v>6</v>
      </c>
      <c r="D16" s="46"/>
      <c r="E16" s="27">
        <f>Septiembre!G16</f>
        <v>453261</v>
      </c>
      <c r="F16" s="27"/>
      <c r="G16" s="27"/>
      <c r="H16" s="39" t="s">
        <v>30</v>
      </c>
    </row>
    <row r="17" spans="1:8" x14ac:dyDescent="0.35">
      <c r="A17" s="34"/>
      <c r="B17" s="25"/>
      <c r="C17" s="19"/>
      <c r="D17" s="19" t="s">
        <v>6</v>
      </c>
      <c r="E17" s="9"/>
      <c r="F17" s="9">
        <f>F8</f>
        <v>17960</v>
      </c>
      <c r="G17" s="9">
        <f>SUM(E16:E17)-SUM(F16:F17)</f>
        <v>435301</v>
      </c>
      <c r="H17" s="40"/>
    </row>
    <row r="18" spans="1:8" x14ac:dyDescent="0.35">
      <c r="A18" s="34" t="s">
        <v>28</v>
      </c>
      <c r="B18" s="24">
        <v>43769</v>
      </c>
      <c r="C18" s="38" t="s">
        <v>7</v>
      </c>
      <c r="D18" s="38"/>
      <c r="E18" s="9">
        <f>Septiembre!G18</f>
        <v>22683136</v>
      </c>
      <c r="F18" s="9"/>
      <c r="G18" s="9"/>
      <c r="H18" s="40"/>
    </row>
    <row r="19" spans="1:8" x14ac:dyDescent="0.35">
      <c r="A19" s="34"/>
      <c r="B19" s="25"/>
      <c r="C19" s="19"/>
      <c r="D19" s="19" t="s">
        <v>7</v>
      </c>
      <c r="E19" s="9"/>
      <c r="F19" s="9">
        <f>F9+F12+F15</f>
        <v>4724750</v>
      </c>
      <c r="G19" s="9">
        <f>SUM(E18:E19)-SUM(F18:F19)</f>
        <v>17958386</v>
      </c>
      <c r="H19" s="40"/>
    </row>
    <row r="20" spans="1:8" x14ac:dyDescent="0.35">
      <c r="A20" s="34" t="s">
        <v>29</v>
      </c>
      <c r="B20" s="24">
        <v>43769</v>
      </c>
      <c r="C20" s="38" t="s">
        <v>8</v>
      </c>
      <c r="D20" s="38"/>
      <c r="E20" s="9">
        <f>Septiembre!G20</f>
        <v>1360</v>
      </c>
      <c r="F20" s="9"/>
      <c r="G20" s="9"/>
      <c r="H20" s="40"/>
    </row>
    <row r="21" spans="1:8" ht="18.75" thickBot="1" x14ac:dyDescent="0.4">
      <c r="A21" s="35"/>
      <c r="B21" s="26"/>
      <c r="C21" s="23"/>
      <c r="D21" s="23" t="s">
        <v>8</v>
      </c>
      <c r="E21" s="10"/>
      <c r="F21" s="10">
        <v>0</v>
      </c>
      <c r="G21" s="10">
        <f>SUM(E20:E21)-SUM(F20:F21)</f>
        <v>1360</v>
      </c>
      <c r="H21" s="41"/>
    </row>
    <row r="22" spans="1:8" x14ac:dyDescent="0.35">
      <c r="C22" s="19"/>
      <c r="D22" s="19"/>
      <c r="E22" s="9"/>
      <c r="F22" s="9"/>
      <c r="G22" s="9"/>
    </row>
    <row r="23" spans="1:8" x14ac:dyDescent="0.35">
      <c r="C23" s="19"/>
      <c r="D23" s="19"/>
      <c r="E23" s="9"/>
      <c r="F23" s="9"/>
      <c r="G23" s="9"/>
    </row>
    <row r="24" spans="1:8" x14ac:dyDescent="0.35">
      <c r="C24" s="19"/>
      <c r="D24" s="19"/>
      <c r="E24" s="9"/>
      <c r="F24" s="9"/>
      <c r="G24" s="9"/>
    </row>
    <row r="25" spans="1:8" x14ac:dyDescent="0.35">
      <c r="C25" s="19"/>
      <c r="D25" s="19"/>
      <c r="E25" s="9"/>
      <c r="F25" s="9"/>
      <c r="G25" s="9"/>
    </row>
    <row r="26" spans="1:8" x14ac:dyDescent="0.35">
      <c r="C26" s="19"/>
      <c r="D26" s="19"/>
      <c r="E26" s="9"/>
      <c r="F26" s="9"/>
      <c r="G26" s="9"/>
    </row>
    <row r="27" spans="1:8" x14ac:dyDescent="0.35">
      <c r="C27" s="19"/>
      <c r="D27" s="19"/>
      <c r="E27" s="9"/>
      <c r="F27" s="9"/>
      <c r="G27" s="9"/>
    </row>
    <row r="28" spans="1:8" x14ac:dyDescent="0.35">
      <c r="C28" s="19"/>
      <c r="D28" s="19"/>
      <c r="E28" s="9"/>
      <c r="F28" s="9"/>
      <c r="G28" s="9"/>
    </row>
  </sheetData>
  <mergeCells count="17">
    <mergeCell ref="A1:H1"/>
    <mergeCell ref="C2:D2"/>
    <mergeCell ref="C3:D3"/>
    <mergeCell ref="H3:H9"/>
    <mergeCell ref="C4:D4"/>
    <mergeCell ref="C7:D7"/>
    <mergeCell ref="C6:D6"/>
    <mergeCell ref="C16:D16"/>
    <mergeCell ref="H16:H21"/>
    <mergeCell ref="C18:D18"/>
    <mergeCell ref="C20:D20"/>
    <mergeCell ref="C5:D5"/>
    <mergeCell ref="C13:D13"/>
    <mergeCell ref="H13:H15"/>
    <mergeCell ref="H10:H12"/>
    <mergeCell ref="C10:D10"/>
    <mergeCell ref="C11:D11"/>
  </mergeCells>
  <pageMargins left="0.7" right="0.7" top="0.75" bottom="0.75" header="0.3" footer="0.3"/>
  <pageSetup paperSize="768" scale="50" orientation="portrait" r:id="rId1"/>
  <ignoredErrors>
    <ignoredError sqref="G13:G15 G9 G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0BEF-2C3D-414D-85BE-B65DF4848E7A}">
  <dimension ref="A1:H25"/>
  <sheetViews>
    <sheetView zoomScale="55" zoomScaleNormal="55" workbookViewId="0">
      <selection activeCell="C13" sqref="A1:H24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8" ht="38.25" x14ac:dyDescent="0.35">
      <c r="A1" s="42" t="s">
        <v>50</v>
      </c>
      <c r="B1" s="43"/>
      <c r="C1" s="43"/>
      <c r="D1" s="43"/>
      <c r="E1" s="43"/>
      <c r="F1" s="43"/>
      <c r="G1" s="43"/>
      <c r="H1" s="44"/>
    </row>
    <row r="2" spans="1:8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</row>
    <row r="3" spans="1:8" x14ac:dyDescent="0.35">
      <c r="A3" s="34">
        <v>1</v>
      </c>
      <c r="B3" s="24">
        <v>43799</v>
      </c>
      <c r="C3" s="38" t="s">
        <v>31</v>
      </c>
      <c r="D3" s="38"/>
      <c r="E3" s="9">
        <v>125184</v>
      </c>
      <c r="F3" s="9"/>
      <c r="G3" s="9"/>
      <c r="H3" s="40" t="s">
        <v>64</v>
      </c>
    </row>
    <row r="4" spans="1:8" x14ac:dyDescent="0.35">
      <c r="A4" s="34"/>
      <c r="B4" s="24"/>
      <c r="C4" s="38" t="s">
        <v>20</v>
      </c>
      <c r="D4" s="38"/>
      <c r="E4" s="9">
        <v>71306</v>
      </c>
      <c r="F4" s="9"/>
      <c r="G4" s="9"/>
      <c r="H4" s="40"/>
    </row>
    <row r="5" spans="1:8" x14ac:dyDescent="0.35">
      <c r="A5" s="34"/>
      <c r="B5" s="25"/>
      <c r="C5" s="38" t="s">
        <v>21</v>
      </c>
      <c r="D5" s="38"/>
      <c r="E5" s="9">
        <v>100000</v>
      </c>
      <c r="F5" s="9"/>
      <c r="G5" s="9"/>
      <c r="H5" s="40"/>
    </row>
    <row r="6" spans="1:8" ht="15" customHeight="1" x14ac:dyDescent="0.35">
      <c r="A6" s="34"/>
      <c r="B6" s="25"/>
      <c r="C6" s="38" t="s">
        <v>22</v>
      </c>
      <c r="D6" s="38"/>
      <c r="E6" s="9">
        <v>3360</v>
      </c>
      <c r="F6" s="9"/>
      <c r="G6" s="9"/>
      <c r="H6" s="40"/>
    </row>
    <row r="7" spans="1:8" x14ac:dyDescent="0.35">
      <c r="A7" s="34"/>
      <c r="B7" s="25"/>
      <c r="C7" s="38" t="s">
        <v>11</v>
      </c>
      <c r="D7" s="38"/>
      <c r="E7" s="9">
        <v>18200</v>
      </c>
      <c r="F7" s="9"/>
      <c r="G7" s="9"/>
      <c r="H7" s="40"/>
    </row>
    <row r="8" spans="1:8" x14ac:dyDescent="0.35">
      <c r="A8" s="34"/>
      <c r="B8" s="25"/>
      <c r="C8" s="19"/>
      <c r="D8" s="19" t="s">
        <v>6</v>
      </c>
      <c r="E8" s="9"/>
      <c r="F8" s="9">
        <v>30820</v>
      </c>
      <c r="G8" s="9"/>
      <c r="H8" s="40"/>
    </row>
    <row r="9" spans="1:8" x14ac:dyDescent="0.35">
      <c r="A9" s="34"/>
      <c r="B9" s="25"/>
      <c r="C9" s="19"/>
      <c r="D9" s="19" t="s">
        <v>7</v>
      </c>
      <c r="E9" s="9"/>
      <c r="F9" s="9">
        <v>287230</v>
      </c>
      <c r="G9" s="9">
        <f>SUM(E3:E9)-SUM(F3:F9)</f>
        <v>0</v>
      </c>
      <c r="H9" s="40"/>
    </row>
    <row r="10" spans="1:8" x14ac:dyDescent="0.35">
      <c r="A10" s="34">
        <v>2</v>
      </c>
      <c r="B10" s="24">
        <v>43799</v>
      </c>
      <c r="C10" s="38" t="s">
        <v>10</v>
      </c>
      <c r="D10" s="38"/>
      <c r="E10" s="9">
        <v>66613</v>
      </c>
      <c r="F10" s="9"/>
      <c r="G10" s="9"/>
      <c r="H10" s="40" t="s">
        <v>66</v>
      </c>
    </row>
    <row r="11" spans="1:8" s="7" customFormat="1" x14ac:dyDescent="0.35">
      <c r="A11" s="34"/>
      <c r="B11" s="24"/>
      <c r="C11" s="38" t="s">
        <v>57</v>
      </c>
      <c r="D11" s="38"/>
      <c r="E11" s="9">
        <v>603782</v>
      </c>
      <c r="F11" s="9"/>
      <c r="G11" s="9"/>
      <c r="H11" s="40"/>
    </row>
    <row r="12" spans="1:8" s="7" customFormat="1" x14ac:dyDescent="0.35">
      <c r="A12" s="34"/>
      <c r="B12" s="24"/>
      <c r="C12" s="38" t="s">
        <v>67</v>
      </c>
      <c r="D12" s="38"/>
      <c r="E12" s="9">
        <v>237798</v>
      </c>
      <c r="F12" s="9"/>
      <c r="G12" s="9"/>
      <c r="H12" s="40"/>
    </row>
    <row r="13" spans="1:8" s="7" customFormat="1" x14ac:dyDescent="0.35">
      <c r="A13" s="34"/>
      <c r="B13" s="24"/>
      <c r="C13" s="47" t="s">
        <v>11</v>
      </c>
      <c r="D13" s="47"/>
      <c r="E13" s="9">
        <v>145254</v>
      </c>
      <c r="F13" s="9"/>
      <c r="G13" s="9"/>
      <c r="H13" s="40"/>
    </row>
    <row r="14" spans="1:8" s="7" customFormat="1" x14ac:dyDescent="0.35">
      <c r="A14" s="34"/>
      <c r="B14" s="24"/>
      <c r="C14" s="20"/>
      <c r="D14" s="20" t="s">
        <v>6</v>
      </c>
      <c r="E14" s="9"/>
      <c r="F14" s="9">
        <v>132800</v>
      </c>
      <c r="G14" s="9"/>
      <c r="H14" s="40"/>
    </row>
    <row r="15" spans="1:8" x14ac:dyDescent="0.35">
      <c r="A15" s="34"/>
      <c r="B15" s="25"/>
      <c r="C15" s="19"/>
      <c r="D15" s="19" t="s">
        <v>7</v>
      </c>
      <c r="E15" s="9"/>
      <c r="F15" s="9">
        <v>920647</v>
      </c>
      <c r="G15" s="9">
        <f>SUM(E10:E15)-SUM(F10:F15)</f>
        <v>0</v>
      </c>
      <c r="H15" s="40"/>
    </row>
    <row r="16" spans="1:8" x14ac:dyDescent="0.35">
      <c r="A16" s="34">
        <v>3</v>
      </c>
      <c r="B16" s="24">
        <v>43799</v>
      </c>
      <c r="C16" s="38" t="s">
        <v>23</v>
      </c>
      <c r="D16" s="38"/>
      <c r="E16" s="9">
        <v>3375000</v>
      </c>
      <c r="F16" s="9"/>
      <c r="G16" s="9"/>
      <c r="H16" s="40" t="s">
        <v>51</v>
      </c>
    </row>
    <row r="17" spans="1:8" x14ac:dyDescent="0.35">
      <c r="A17" s="34"/>
      <c r="B17" s="25"/>
      <c r="C17" s="19"/>
      <c r="D17" s="19" t="s">
        <v>32</v>
      </c>
      <c r="E17" s="9"/>
      <c r="F17" s="9">
        <v>262500</v>
      </c>
      <c r="G17" s="9"/>
      <c r="H17" s="40"/>
    </row>
    <row r="18" spans="1:8" ht="18.75" thickBot="1" x14ac:dyDescent="0.4">
      <c r="A18" s="35"/>
      <c r="B18" s="26"/>
      <c r="C18" s="23"/>
      <c r="D18" s="23" t="s">
        <v>7</v>
      </c>
      <c r="E18" s="10"/>
      <c r="F18" s="10">
        <v>3112500</v>
      </c>
      <c r="G18" s="10">
        <f>SUM(E16:E18)-SUM(F16:F18)</f>
        <v>0</v>
      </c>
      <c r="H18" s="41"/>
    </row>
    <row r="19" spans="1:8" x14ac:dyDescent="0.35">
      <c r="A19" s="36" t="s">
        <v>27</v>
      </c>
      <c r="B19" s="24">
        <v>43799</v>
      </c>
      <c r="C19" s="46" t="s">
        <v>6</v>
      </c>
      <c r="D19" s="46"/>
      <c r="E19" s="27">
        <f>Octubre!G17</f>
        <v>435301</v>
      </c>
      <c r="F19" s="27"/>
      <c r="G19" s="27"/>
      <c r="H19" s="39" t="s">
        <v>30</v>
      </c>
    </row>
    <row r="20" spans="1:8" x14ac:dyDescent="0.35">
      <c r="A20" s="34"/>
      <c r="B20" s="25"/>
      <c r="C20" s="19"/>
      <c r="D20" s="19" t="s">
        <v>6</v>
      </c>
      <c r="E20" s="9"/>
      <c r="F20" s="9">
        <f>F8+F14</f>
        <v>163620</v>
      </c>
      <c r="G20" s="9">
        <f>SUM(E19:E20)-SUM(F19:F20)</f>
        <v>271681</v>
      </c>
      <c r="H20" s="40"/>
    </row>
    <row r="21" spans="1:8" x14ac:dyDescent="0.35">
      <c r="A21" s="34" t="s">
        <v>28</v>
      </c>
      <c r="B21" s="24">
        <v>43799</v>
      </c>
      <c r="C21" s="38" t="s">
        <v>7</v>
      </c>
      <c r="D21" s="38"/>
      <c r="E21" s="9">
        <f>Octubre!G19</f>
        <v>17958386</v>
      </c>
      <c r="F21" s="9"/>
      <c r="G21" s="9"/>
      <c r="H21" s="40"/>
    </row>
    <row r="22" spans="1:8" x14ac:dyDescent="0.35">
      <c r="A22" s="34"/>
      <c r="B22" s="25"/>
      <c r="C22" s="19"/>
      <c r="D22" s="19" t="s">
        <v>7</v>
      </c>
      <c r="E22" s="9"/>
      <c r="F22" s="9">
        <f>F9+F15+F18</f>
        <v>4320377</v>
      </c>
      <c r="G22" s="9">
        <f>SUM(E21:E22)-SUM(F21:F22)</f>
        <v>13638009</v>
      </c>
      <c r="H22" s="40"/>
    </row>
    <row r="23" spans="1:8" x14ac:dyDescent="0.35">
      <c r="A23" s="34" t="s">
        <v>29</v>
      </c>
      <c r="B23" s="24">
        <v>43799</v>
      </c>
      <c r="C23" s="38" t="s">
        <v>8</v>
      </c>
      <c r="D23" s="38"/>
      <c r="E23" s="9">
        <f>Octubre!G21</f>
        <v>1360</v>
      </c>
      <c r="F23" s="9"/>
      <c r="G23" s="9"/>
      <c r="H23" s="40"/>
    </row>
    <row r="24" spans="1:8" ht="18.75" thickBot="1" x14ac:dyDescent="0.4">
      <c r="A24" s="35"/>
      <c r="B24" s="26"/>
      <c r="C24" s="23"/>
      <c r="D24" s="23" t="s">
        <v>8</v>
      </c>
      <c r="E24" s="10"/>
      <c r="F24" s="10">
        <v>0</v>
      </c>
      <c r="G24" s="10">
        <f>SUM(E23:E24)-SUM(F23:F24)</f>
        <v>1360</v>
      </c>
      <c r="H24" s="41"/>
    </row>
    <row r="25" spans="1:8" x14ac:dyDescent="0.35">
      <c r="B25" s="25"/>
      <c r="C25" s="19"/>
      <c r="D25" s="19"/>
      <c r="E25" s="9"/>
      <c r="F25" s="9"/>
      <c r="G25" s="9"/>
    </row>
  </sheetData>
  <mergeCells count="19">
    <mergeCell ref="A1:H1"/>
    <mergeCell ref="C2:D2"/>
    <mergeCell ref="C3:D3"/>
    <mergeCell ref="H3:H9"/>
    <mergeCell ref="C5:D5"/>
    <mergeCell ref="C6:D6"/>
    <mergeCell ref="C7:D7"/>
    <mergeCell ref="C4:D4"/>
    <mergeCell ref="C10:D10"/>
    <mergeCell ref="H10:H15"/>
    <mergeCell ref="C12:D12"/>
    <mergeCell ref="C19:D19"/>
    <mergeCell ref="H19:H24"/>
    <mergeCell ref="C21:D21"/>
    <mergeCell ref="C23:D23"/>
    <mergeCell ref="C16:D16"/>
    <mergeCell ref="H16:H18"/>
    <mergeCell ref="C11:D11"/>
    <mergeCell ref="C13:D13"/>
  </mergeCells>
  <pageMargins left="0.7" right="0.7" top="0.75" bottom="0.75" header="0.3" footer="0.3"/>
  <pageSetup paperSize="768" scale="50" orientation="portrait" r:id="rId1"/>
  <ignoredErrors>
    <ignoredError sqref="G16:G23 G9 G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2BBF-61E8-44EF-AE5F-3469EFB816DB}">
  <dimension ref="A1:H53"/>
  <sheetViews>
    <sheetView zoomScale="55" zoomScaleNormal="55" workbookViewId="0">
      <selection activeCell="F33" sqref="A1:H53"/>
    </sheetView>
  </sheetViews>
  <sheetFormatPr baseColWidth="10" defaultRowHeight="18" x14ac:dyDescent="0.35"/>
  <cols>
    <col min="1" max="1" width="3.3984375" style="3" bestFit="1" customWidth="1"/>
    <col min="2" max="2" width="11.19921875" style="1"/>
    <col min="3" max="3" width="9.19921875" customWidth="1"/>
    <col min="4" max="4" width="35.69921875" customWidth="1"/>
    <col min="5" max="7" width="11.19921875" style="5"/>
    <col min="8" max="8" width="40.69921875" style="4" customWidth="1"/>
  </cols>
  <sheetData>
    <row r="1" spans="1:8" ht="38.25" x14ac:dyDescent="0.35">
      <c r="A1" s="42" t="s">
        <v>53</v>
      </c>
      <c r="B1" s="43"/>
      <c r="C1" s="43"/>
      <c r="D1" s="43"/>
      <c r="E1" s="43"/>
      <c r="F1" s="43"/>
      <c r="G1" s="43"/>
      <c r="H1" s="44"/>
    </row>
    <row r="2" spans="1:8" s="2" customFormat="1" ht="21" thickBot="1" x14ac:dyDescent="0.45">
      <c r="A2" s="29" t="s">
        <v>5</v>
      </c>
      <c r="B2" s="30" t="s">
        <v>0</v>
      </c>
      <c r="C2" s="45" t="s">
        <v>9</v>
      </c>
      <c r="D2" s="45"/>
      <c r="E2" s="31" t="s">
        <v>1</v>
      </c>
      <c r="F2" s="31" t="s">
        <v>2</v>
      </c>
      <c r="G2" s="31" t="s">
        <v>3</v>
      </c>
      <c r="H2" s="32" t="s">
        <v>4</v>
      </c>
    </row>
    <row r="3" spans="1:8" s="2" customFormat="1" ht="20.25" x14ac:dyDescent="0.4">
      <c r="A3" s="53">
        <v>1</v>
      </c>
      <c r="B3" s="54">
        <v>43830</v>
      </c>
      <c r="C3" s="48" t="s">
        <v>7</v>
      </c>
      <c r="D3" s="48"/>
      <c r="E3" s="11">
        <v>1199600</v>
      </c>
      <c r="F3" s="11"/>
      <c r="G3" s="15"/>
      <c r="H3" s="49" t="s">
        <v>52</v>
      </c>
    </row>
    <row r="4" spans="1:8" s="2" customFormat="1" ht="20.25" x14ac:dyDescent="0.4">
      <c r="A4" s="53"/>
      <c r="B4" s="54"/>
      <c r="C4" s="52" t="s">
        <v>6</v>
      </c>
      <c r="D4" s="52"/>
      <c r="E4" s="12">
        <v>20000</v>
      </c>
      <c r="F4" s="11"/>
      <c r="G4" s="15"/>
      <c r="H4" s="50"/>
    </row>
    <row r="5" spans="1:8" s="2" customFormat="1" ht="20.25" x14ac:dyDescent="0.4">
      <c r="A5" s="53"/>
      <c r="B5" s="54"/>
      <c r="C5" s="16"/>
      <c r="D5" s="16" t="s">
        <v>69</v>
      </c>
      <c r="E5" s="12"/>
      <c r="F5" s="11">
        <v>194713</v>
      </c>
      <c r="G5" s="15"/>
      <c r="H5" s="50"/>
    </row>
    <row r="6" spans="1:8" s="2" customFormat="1" ht="20.25" x14ac:dyDescent="0.4">
      <c r="A6" s="53"/>
      <c r="B6" s="54"/>
      <c r="C6" s="16"/>
      <c r="D6" s="16" t="s">
        <v>72</v>
      </c>
      <c r="E6" s="12"/>
      <c r="F6" s="11">
        <v>168000</v>
      </c>
      <c r="G6" s="15"/>
      <c r="H6" s="50"/>
    </row>
    <row r="7" spans="1:8" s="2" customFormat="1" ht="20.25" x14ac:dyDescent="0.4">
      <c r="A7" s="53"/>
      <c r="B7" s="54"/>
      <c r="C7" s="16"/>
      <c r="D7" s="16" t="s">
        <v>71</v>
      </c>
      <c r="E7" s="11"/>
      <c r="F7" s="11">
        <v>840000</v>
      </c>
      <c r="G7" s="15"/>
      <c r="H7" s="50"/>
    </row>
    <row r="8" spans="1:8" s="2" customFormat="1" ht="20.25" x14ac:dyDescent="0.4">
      <c r="A8" s="53"/>
      <c r="B8" s="54"/>
      <c r="C8" s="16"/>
      <c r="D8" s="16" t="s">
        <v>70</v>
      </c>
      <c r="E8" s="11"/>
      <c r="F8" s="11">
        <v>16807</v>
      </c>
      <c r="G8" s="15"/>
      <c r="H8" s="50"/>
    </row>
    <row r="9" spans="1:8" s="2" customFormat="1" ht="20.25" x14ac:dyDescent="0.4">
      <c r="A9" s="55"/>
      <c r="B9" s="17"/>
      <c r="C9" s="17"/>
      <c r="D9" s="16" t="s">
        <v>74</v>
      </c>
      <c r="E9" s="11"/>
      <c r="F9" s="11">
        <v>80</v>
      </c>
      <c r="G9" s="9">
        <f>SUM(E3:E9)-SUM(F3:F9)</f>
        <v>0</v>
      </c>
      <c r="H9" s="50"/>
    </row>
    <row r="10" spans="1:8" x14ac:dyDescent="0.35">
      <c r="A10" s="34">
        <v>2</v>
      </c>
      <c r="B10" s="24">
        <v>43830</v>
      </c>
      <c r="C10" s="38" t="s">
        <v>31</v>
      </c>
      <c r="D10" s="38"/>
      <c r="E10" s="9">
        <v>153397</v>
      </c>
      <c r="F10" s="9"/>
      <c r="G10" s="9"/>
      <c r="H10" s="40" t="s">
        <v>54</v>
      </c>
    </row>
    <row r="11" spans="1:8" x14ac:dyDescent="0.35">
      <c r="A11" s="34"/>
      <c r="B11" s="25"/>
      <c r="C11" s="38" t="s">
        <v>20</v>
      </c>
      <c r="D11" s="38"/>
      <c r="E11" s="9">
        <v>56416</v>
      </c>
      <c r="F11" s="9"/>
      <c r="G11" s="9"/>
      <c r="H11" s="40"/>
    </row>
    <row r="12" spans="1:8" ht="15" customHeight="1" x14ac:dyDescent="0.35">
      <c r="A12" s="34"/>
      <c r="B12" s="25"/>
      <c r="C12" s="38" t="s">
        <v>21</v>
      </c>
      <c r="D12" s="38"/>
      <c r="E12" s="9">
        <v>100000</v>
      </c>
      <c r="F12" s="9"/>
      <c r="G12" s="9"/>
      <c r="H12" s="40"/>
    </row>
    <row r="13" spans="1:8" x14ac:dyDescent="0.35">
      <c r="A13" s="34"/>
      <c r="B13" s="25"/>
      <c r="C13" s="38" t="s">
        <v>22</v>
      </c>
      <c r="D13" s="38"/>
      <c r="E13" s="9">
        <v>2970</v>
      </c>
      <c r="F13" s="9"/>
      <c r="G13" s="9"/>
      <c r="H13" s="40"/>
    </row>
    <row r="14" spans="1:8" x14ac:dyDescent="0.35">
      <c r="A14" s="34"/>
      <c r="B14" s="25"/>
      <c r="C14" s="38" t="s">
        <v>25</v>
      </c>
      <c r="D14" s="38"/>
      <c r="E14" s="9">
        <v>233980</v>
      </c>
      <c r="F14" s="9"/>
      <c r="G14" s="9"/>
      <c r="H14" s="40"/>
    </row>
    <row r="15" spans="1:8" x14ac:dyDescent="0.35">
      <c r="A15" s="34"/>
      <c r="B15" s="25"/>
      <c r="C15" s="38" t="s">
        <v>26</v>
      </c>
      <c r="D15" s="38"/>
      <c r="E15" s="9">
        <v>27000</v>
      </c>
      <c r="F15" s="9"/>
      <c r="G15" s="9"/>
      <c r="H15" s="40"/>
    </row>
    <row r="16" spans="1:8" x14ac:dyDescent="0.35">
      <c r="A16" s="34"/>
      <c r="B16" s="25"/>
      <c r="C16" s="38" t="s">
        <v>11</v>
      </c>
      <c r="D16" s="38"/>
      <c r="E16" s="9">
        <v>12388</v>
      </c>
      <c r="F16" s="9"/>
      <c r="G16" s="9"/>
      <c r="H16" s="40"/>
    </row>
    <row r="17" spans="1:8" x14ac:dyDescent="0.35">
      <c r="A17" s="34"/>
      <c r="B17" s="25"/>
      <c r="C17" s="18"/>
      <c r="D17" s="18" t="s">
        <v>6</v>
      </c>
      <c r="E17" s="9"/>
      <c r="F17" s="9">
        <v>64930</v>
      </c>
      <c r="G17" s="9"/>
      <c r="H17" s="40"/>
    </row>
    <row r="18" spans="1:8" x14ac:dyDescent="0.35">
      <c r="A18" s="34"/>
      <c r="B18" s="25"/>
      <c r="C18" s="19"/>
      <c r="D18" s="19" t="s">
        <v>8</v>
      </c>
      <c r="E18" s="9"/>
      <c r="F18" s="9">
        <v>159980</v>
      </c>
      <c r="G18" s="9"/>
      <c r="H18" s="40"/>
    </row>
    <row r="19" spans="1:8" x14ac:dyDescent="0.35">
      <c r="A19" s="34"/>
      <c r="B19" s="25"/>
      <c r="C19" s="19"/>
      <c r="D19" s="19" t="s">
        <v>7</v>
      </c>
      <c r="E19" s="9"/>
      <c r="F19" s="9">
        <v>361241</v>
      </c>
      <c r="G19" s="9">
        <f>SUM(E10:E19)-SUM(F10:F19)</f>
        <v>0</v>
      </c>
      <c r="H19" s="40"/>
    </row>
    <row r="20" spans="1:8" s="7" customFormat="1" x14ac:dyDescent="0.35">
      <c r="A20" s="34">
        <v>3</v>
      </c>
      <c r="B20" s="24">
        <v>43830</v>
      </c>
      <c r="C20" s="47" t="s">
        <v>8</v>
      </c>
      <c r="D20" s="47"/>
      <c r="E20" s="9">
        <v>160784</v>
      </c>
      <c r="F20" s="9"/>
      <c r="G20" s="9"/>
      <c r="H20" s="40" t="s">
        <v>76</v>
      </c>
    </row>
    <row r="21" spans="1:8" s="7" customFormat="1" x14ac:dyDescent="0.35">
      <c r="A21" s="34"/>
      <c r="B21" s="25"/>
      <c r="C21" s="47" t="s">
        <v>26</v>
      </c>
      <c r="D21" s="47"/>
      <c r="E21" s="9">
        <v>2814</v>
      </c>
      <c r="F21" s="9"/>
      <c r="G21" s="9"/>
      <c r="H21" s="40"/>
    </row>
    <row r="22" spans="1:8" s="7" customFormat="1" x14ac:dyDescent="0.35">
      <c r="A22" s="34"/>
      <c r="B22" s="25"/>
      <c r="C22" s="19"/>
      <c r="D22" s="19" t="s">
        <v>7</v>
      </c>
      <c r="E22" s="9"/>
      <c r="F22" s="9">
        <v>163598</v>
      </c>
      <c r="G22" s="9">
        <f>SUM(E20:E22)-SUM(F20:F22)</f>
        <v>0</v>
      </c>
      <c r="H22" s="40"/>
    </row>
    <row r="23" spans="1:8" x14ac:dyDescent="0.35">
      <c r="A23" s="34">
        <v>4</v>
      </c>
      <c r="B23" s="56">
        <v>43830</v>
      </c>
      <c r="C23" s="47" t="s">
        <v>10</v>
      </c>
      <c r="D23" s="47"/>
      <c r="E23" s="13">
        <v>638638</v>
      </c>
      <c r="F23" s="13"/>
      <c r="G23" s="13"/>
      <c r="H23" s="40" t="s">
        <v>75</v>
      </c>
    </row>
    <row r="24" spans="1:8" x14ac:dyDescent="0.35">
      <c r="A24" s="34"/>
      <c r="B24" s="56"/>
      <c r="C24" s="47" t="s">
        <v>57</v>
      </c>
      <c r="D24" s="47"/>
      <c r="E24" s="13">
        <v>22840</v>
      </c>
      <c r="F24" s="13"/>
      <c r="G24" s="13"/>
      <c r="H24" s="40"/>
    </row>
    <row r="25" spans="1:8" x14ac:dyDescent="0.35">
      <c r="A25" s="34"/>
      <c r="B25" s="57"/>
      <c r="C25" s="47" t="s">
        <v>11</v>
      </c>
      <c r="D25" s="47"/>
      <c r="E25" s="13">
        <v>123401</v>
      </c>
      <c r="F25" s="13"/>
      <c r="G25" s="13"/>
      <c r="H25" s="40"/>
    </row>
    <row r="26" spans="1:8" s="7" customFormat="1" x14ac:dyDescent="0.35">
      <c r="A26" s="34"/>
      <c r="B26" s="57"/>
      <c r="C26" s="20"/>
      <c r="D26" s="20" t="s">
        <v>6</v>
      </c>
      <c r="E26" s="13"/>
      <c r="F26" s="13">
        <v>14600</v>
      </c>
      <c r="G26" s="13"/>
      <c r="H26" s="40"/>
    </row>
    <row r="27" spans="1:8" ht="18.75" thickBot="1" x14ac:dyDescent="0.4">
      <c r="A27" s="58"/>
      <c r="B27" s="59"/>
      <c r="C27" s="21"/>
      <c r="D27" s="21" t="s">
        <v>7</v>
      </c>
      <c r="E27" s="14"/>
      <c r="F27" s="14">
        <v>770279</v>
      </c>
      <c r="G27" s="14">
        <f>SUM(E23:E27)-SUM(F23:F27)</f>
        <v>0</v>
      </c>
      <c r="H27" s="51"/>
    </row>
    <row r="28" spans="1:8" x14ac:dyDescent="0.35">
      <c r="A28" s="34">
        <v>5</v>
      </c>
      <c r="B28" s="24">
        <v>43830</v>
      </c>
      <c r="C28" s="38" t="s">
        <v>8</v>
      </c>
      <c r="D28" s="38"/>
      <c r="E28" s="9">
        <v>130</v>
      </c>
      <c r="F28" s="9"/>
      <c r="G28" s="9"/>
      <c r="H28" s="40" t="s">
        <v>77</v>
      </c>
    </row>
    <row r="29" spans="1:8" x14ac:dyDescent="0.35">
      <c r="A29" s="34"/>
      <c r="B29" s="25"/>
      <c r="C29" s="19"/>
      <c r="D29" s="19" t="s">
        <v>36</v>
      </c>
      <c r="E29" s="9"/>
      <c r="F29" s="9">
        <v>130</v>
      </c>
      <c r="G29" s="9">
        <f>SUM(E28:E29)-SUM(F28:F29)</f>
        <v>0</v>
      </c>
      <c r="H29" s="40"/>
    </row>
    <row r="30" spans="1:8" s="8" customFormat="1" x14ac:dyDescent="0.35">
      <c r="A30" s="34">
        <v>6</v>
      </c>
      <c r="B30" s="24">
        <v>43830</v>
      </c>
      <c r="C30" s="38" t="s">
        <v>37</v>
      </c>
      <c r="D30" s="38"/>
      <c r="E30" s="9">
        <v>59</v>
      </c>
      <c r="F30" s="9"/>
      <c r="G30" s="9"/>
      <c r="H30" s="40" t="s">
        <v>77</v>
      </c>
    </row>
    <row r="31" spans="1:8" s="8" customFormat="1" x14ac:dyDescent="0.35">
      <c r="A31" s="34"/>
      <c r="B31" s="25"/>
      <c r="C31" s="19"/>
      <c r="D31" s="19" t="s">
        <v>8</v>
      </c>
      <c r="E31" s="9"/>
      <c r="F31" s="9">
        <v>59</v>
      </c>
      <c r="G31" s="9">
        <f>SUM(E30:E31)-SUM(F30:F31)</f>
        <v>0</v>
      </c>
      <c r="H31" s="40"/>
    </row>
    <row r="32" spans="1:8" s="8" customFormat="1" x14ac:dyDescent="0.35">
      <c r="A32" s="34">
        <v>7</v>
      </c>
      <c r="B32" s="24">
        <v>43830</v>
      </c>
      <c r="C32" s="38" t="s">
        <v>60</v>
      </c>
      <c r="D32" s="38"/>
      <c r="E32" s="9">
        <v>15543</v>
      </c>
      <c r="F32" s="9"/>
      <c r="G32" s="9"/>
      <c r="H32" s="40" t="s">
        <v>77</v>
      </c>
    </row>
    <row r="33" spans="1:8" s="8" customFormat="1" x14ac:dyDescent="0.35">
      <c r="A33" s="34"/>
      <c r="B33" s="25"/>
      <c r="C33" s="19"/>
      <c r="D33" s="19" t="s">
        <v>36</v>
      </c>
      <c r="E33" s="9"/>
      <c r="F33" s="9">
        <v>15543</v>
      </c>
      <c r="G33" s="9">
        <f>SUM(E32:E33)-SUM(F32:F33)</f>
        <v>0</v>
      </c>
      <c r="H33" s="40"/>
    </row>
    <row r="34" spans="1:8" x14ac:dyDescent="0.35">
      <c r="A34" s="34">
        <v>8</v>
      </c>
      <c r="B34" s="24">
        <v>43830</v>
      </c>
      <c r="C34" s="38" t="s">
        <v>37</v>
      </c>
      <c r="D34" s="38"/>
      <c r="E34" s="9">
        <v>4533</v>
      </c>
      <c r="F34" s="9"/>
      <c r="G34" s="9"/>
      <c r="H34" s="40" t="s">
        <v>63</v>
      </c>
    </row>
    <row r="35" spans="1:8" x14ac:dyDescent="0.35">
      <c r="A35" s="34"/>
      <c r="B35" s="24"/>
      <c r="C35" s="19"/>
      <c r="D35" s="19" t="s">
        <v>61</v>
      </c>
      <c r="E35" s="9"/>
      <c r="F35" s="9">
        <v>4533</v>
      </c>
      <c r="G35" s="9">
        <f>SUM(E34:E35)-SUM(F34:F35)</f>
        <v>0</v>
      </c>
      <c r="H35" s="40"/>
    </row>
    <row r="36" spans="1:8" x14ac:dyDescent="0.35">
      <c r="A36" s="34">
        <v>9</v>
      </c>
      <c r="B36" s="24">
        <v>43830</v>
      </c>
      <c r="C36" s="38" t="s">
        <v>35</v>
      </c>
      <c r="D36" s="38"/>
      <c r="E36" s="9">
        <v>33022</v>
      </c>
      <c r="F36" s="9"/>
      <c r="G36" s="9"/>
      <c r="H36" s="40" t="s">
        <v>62</v>
      </c>
    </row>
    <row r="37" spans="1:8" x14ac:dyDescent="0.35">
      <c r="A37" s="34"/>
      <c r="B37" s="25"/>
      <c r="C37" s="19"/>
      <c r="D37" s="19" t="s">
        <v>61</v>
      </c>
      <c r="E37" s="9"/>
      <c r="F37" s="9">
        <v>33022</v>
      </c>
      <c r="G37" s="9">
        <f>SUM(E36:E37)-SUM(F36:F37)</f>
        <v>0</v>
      </c>
      <c r="H37" s="40"/>
    </row>
    <row r="38" spans="1:8" x14ac:dyDescent="0.35">
      <c r="A38" s="34">
        <v>10</v>
      </c>
      <c r="B38" s="24">
        <v>43830</v>
      </c>
      <c r="C38" s="38" t="s">
        <v>33</v>
      </c>
      <c r="D38" s="38"/>
      <c r="E38" s="9">
        <v>2563594</v>
      </c>
      <c r="F38" s="9"/>
      <c r="G38" s="9"/>
      <c r="H38" s="40" t="s">
        <v>34</v>
      </c>
    </row>
    <row r="39" spans="1:8" x14ac:dyDescent="0.35">
      <c r="A39" s="34"/>
      <c r="B39" s="25"/>
      <c r="C39" s="19"/>
      <c r="D39" s="22" t="s">
        <v>12</v>
      </c>
      <c r="E39" s="9"/>
      <c r="F39" s="9">
        <v>2132067</v>
      </c>
      <c r="G39" s="9"/>
      <c r="H39" s="40"/>
    </row>
    <row r="40" spans="1:8" x14ac:dyDescent="0.35">
      <c r="A40" s="34"/>
      <c r="B40" s="25"/>
      <c r="C40" s="19"/>
      <c r="D40" s="22" t="s">
        <v>13</v>
      </c>
      <c r="E40" s="9"/>
      <c r="F40" s="9">
        <v>158957</v>
      </c>
      <c r="G40" s="9"/>
      <c r="H40" s="40"/>
    </row>
    <row r="41" spans="1:8" x14ac:dyDescent="0.35">
      <c r="A41" s="34"/>
      <c r="B41" s="25"/>
      <c r="C41" s="19"/>
      <c r="D41" s="22" t="s">
        <v>14</v>
      </c>
      <c r="E41" s="9"/>
      <c r="F41" s="9">
        <v>9811</v>
      </c>
      <c r="G41" s="9"/>
      <c r="H41" s="40"/>
    </row>
    <row r="42" spans="1:8" x14ac:dyDescent="0.35">
      <c r="A42" s="34"/>
      <c r="B42" s="25"/>
      <c r="C42" s="19"/>
      <c r="D42" s="22" t="s">
        <v>15</v>
      </c>
      <c r="E42" s="9"/>
      <c r="F42" s="9">
        <v>201150</v>
      </c>
      <c r="G42" s="9"/>
      <c r="H42" s="40"/>
    </row>
    <row r="43" spans="1:8" x14ac:dyDescent="0.35">
      <c r="A43" s="34"/>
      <c r="B43" s="25"/>
      <c r="C43" s="19"/>
      <c r="D43" s="22" t="s">
        <v>16</v>
      </c>
      <c r="E43" s="9"/>
      <c r="F43" s="9">
        <v>15832</v>
      </c>
      <c r="G43" s="9"/>
      <c r="H43" s="40"/>
    </row>
    <row r="44" spans="1:8" x14ac:dyDescent="0.35">
      <c r="A44" s="34"/>
      <c r="B44" s="25"/>
      <c r="C44" s="19"/>
      <c r="D44" s="22" t="s">
        <v>17</v>
      </c>
      <c r="E44" s="9"/>
      <c r="F44" s="9">
        <v>45777</v>
      </c>
      <c r="G44" s="9">
        <f>SUM(E38:E44)-SUM(F38:F44)</f>
        <v>0</v>
      </c>
      <c r="H44" s="40"/>
    </row>
    <row r="45" spans="1:8" x14ac:dyDescent="0.35">
      <c r="A45" s="34">
        <v>11</v>
      </c>
      <c r="B45" s="24">
        <v>43830</v>
      </c>
      <c r="C45" s="38" t="s">
        <v>23</v>
      </c>
      <c r="D45" s="38"/>
      <c r="E45" s="9">
        <v>3603000</v>
      </c>
      <c r="F45" s="9"/>
      <c r="G45" s="9"/>
      <c r="H45" s="40" t="s">
        <v>55</v>
      </c>
    </row>
    <row r="46" spans="1:8" x14ac:dyDescent="0.35">
      <c r="A46" s="34"/>
      <c r="B46" s="25"/>
      <c r="C46" s="19"/>
      <c r="D46" s="19" t="s">
        <v>32</v>
      </c>
      <c r="E46" s="9"/>
      <c r="F46" s="9">
        <v>285300</v>
      </c>
      <c r="G46" s="9"/>
      <c r="H46" s="40"/>
    </row>
    <row r="47" spans="1:8" ht="18.75" thickBot="1" x14ac:dyDescent="0.4">
      <c r="A47" s="35"/>
      <c r="B47" s="26"/>
      <c r="C47" s="23"/>
      <c r="D47" s="23" t="s">
        <v>7</v>
      </c>
      <c r="E47" s="10"/>
      <c r="F47" s="10">
        <v>3317700</v>
      </c>
      <c r="G47" s="10">
        <f>SUM(E45:E47)-SUM(F45:F47)</f>
        <v>0</v>
      </c>
      <c r="H47" s="41"/>
    </row>
    <row r="48" spans="1:8" x14ac:dyDescent="0.35">
      <c r="A48" s="36" t="s">
        <v>27</v>
      </c>
      <c r="B48" s="24">
        <v>43830</v>
      </c>
      <c r="C48" s="46" t="s">
        <v>6</v>
      </c>
      <c r="D48" s="46"/>
      <c r="E48" s="27">
        <f>Noviembre!G20+E4</f>
        <v>291681</v>
      </c>
      <c r="F48" s="27"/>
      <c r="G48" s="27"/>
      <c r="H48" s="39" t="s">
        <v>30</v>
      </c>
    </row>
    <row r="49" spans="1:8" x14ac:dyDescent="0.35">
      <c r="A49" s="34"/>
      <c r="B49" s="25"/>
      <c r="C49" s="19"/>
      <c r="D49" s="19" t="s">
        <v>6</v>
      </c>
      <c r="E49" s="9"/>
      <c r="F49" s="9">
        <f>F17+F26</f>
        <v>79530</v>
      </c>
      <c r="G49" s="9">
        <f>SUM(E48:E49)-SUM(F48:F49)</f>
        <v>212151</v>
      </c>
      <c r="H49" s="40"/>
    </row>
    <row r="50" spans="1:8" x14ac:dyDescent="0.35">
      <c r="A50" s="34" t="s">
        <v>28</v>
      </c>
      <c r="B50" s="24">
        <v>43830</v>
      </c>
      <c r="C50" s="38" t="s">
        <v>7</v>
      </c>
      <c r="D50" s="38"/>
      <c r="E50" s="9">
        <f>Noviembre!G22+E3</f>
        <v>14837609</v>
      </c>
      <c r="F50" s="9"/>
      <c r="G50" s="9"/>
      <c r="H50" s="40"/>
    </row>
    <row r="51" spans="1:8" x14ac:dyDescent="0.35">
      <c r="A51" s="34"/>
      <c r="B51" s="25"/>
      <c r="C51" s="19"/>
      <c r="D51" s="19" t="s">
        <v>7</v>
      </c>
      <c r="E51" s="9"/>
      <c r="F51" s="9">
        <f>F19+F22+F27+F47</f>
        <v>4612818</v>
      </c>
      <c r="G51" s="9">
        <f>SUM(E50:E51)-SUM(F50:F51)</f>
        <v>10224791</v>
      </c>
      <c r="H51" s="40"/>
    </row>
    <row r="52" spans="1:8" x14ac:dyDescent="0.35">
      <c r="A52" s="34" t="s">
        <v>29</v>
      </c>
      <c r="B52" s="24">
        <v>43830</v>
      </c>
      <c r="C52" s="38" t="s">
        <v>8</v>
      </c>
      <c r="D52" s="38"/>
      <c r="E52" s="9">
        <f>Noviembre!G24+E20+E28</f>
        <v>162274</v>
      </c>
      <c r="F52" s="9"/>
      <c r="G52" s="9"/>
      <c r="H52" s="40"/>
    </row>
    <row r="53" spans="1:8" ht="18.75" thickBot="1" x14ac:dyDescent="0.4">
      <c r="A53" s="35"/>
      <c r="B53" s="26"/>
      <c r="C53" s="23"/>
      <c r="D53" s="23" t="s">
        <v>8</v>
      </c>
      <c r="E53" s="10"/>
      <c r="F53" s="10">
        <f>F18+F31</f>
        <v>160039</v>
      </c>
      <c r="G53" s="10">
        <f>SUM(E52:E53)-SUM(F52:F53)</f>
        <v>2235</v>
      </c>
      <c r="H53" s="41"/>
    </row>
  </sheetData>
  <mergeCells count="38">
    <mergeCell ref="C23:D23"/>
    <mergeCell ref="H23:H27"/>
    <mergeCell ref="C25:D25"/>
    <mergeCell ref="C24:D24"/>
    <mergeCell ref="C4:D4"/>
    <mergeCell ref="C20:D20"/>
    <mergeCell ref="C21:D21"/>
    <mergeCell ref="H20:H22"/>
    <mergeCell ref="C15:D15"/>
    <mergeCell ref="C34:D34"/>
    <mergeCell ref="C28:D28"/>
    <mergeCell ref="H28:H29"/>
    <mergeCell ref="C32:D32"/>
    <mergeCell ref="H32:H33"/>
    <mergeCell ref="C30:D30"/>
    <mergeCell ref="H30:H31"/>
    <mergeCell ref="C48:D48"/>
    <mergeCell ref="H48:H53"/>
    <mergeCell ref="C50:D50"/>
    <mergeCell ref="C52:D52"/>
    <mergeCell ref="A1:H1"/>
    <mergeCell ref="C2:D2"/>
    <mergeCell ref="C10:D10"/>
    <mergeCell ref="H10:H19"/>
    <mergeCell ref="C11:D11"/>
    <mergeCell ref="C12:D12"/>
    <mergeCell ref="C13:D13"/>
    <mergeCell ref="C14:D14"/>
    <mergeCell ref="C16:D16"/>
    <mergeCell ref="C3:D3"/>
    <mergeCell ref="H3:H9"/>
    <mergeCell ref="H34:H35"/>
    <mergeCell ref="C38:D38"/>
    <mergeCell ref="H38:H44"/>
    <mergeCell ref="C36:D36"/>
    <mergeCell ref="H36:H37"/>
    <mergeCell ref="C45:D45"/>
    <mergeCell ref="H45:H47"/>
  </mergeCells>
  <printOptions horizontalCentered="1"/>
  <pageMargins left="0.70866141732283472" right="0.70866141732283472" top="0.74803149606299213" bottom="0.74803149606299213" header="0.31496062992125984" footer="0.31496062992125984"/>
  <pageSetup paperSize="768" scale="50" orientation="portrait" r:id="rId1"/>
  <ignoredErrors>
    <ignoredError sqref="G44:G51 G27 G37 G29 G22:G23 G9:G14 G35 G25 G16:G19 G33 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darkexecutor Howabut a nice cub of shaddafgup</dc:creator>
  <cp:lastModifiedBy>darkexecutor Howabut a nice cub of shaddafgup</cp:lastModifiedBy>
  <cp:lastPrinted>2018-07-20T20:47:22Z</cp:lastPrinted>
  <dcterms:created xsi:type="dcterms:W3CDTF">2018-07-13T21:35:49Z</dcterms:created>
  <dcterms:modified xsi:type="dcterms:W3CDTF">2020-01-15T19:50:13Z</dcterms:modified>
</cp:coreProperties>
</file>